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Komenského - úsek..." sheetId="2" r:id="rId2"/>
    <sheet name="SO 02 - Komenského - úsek..." sheetId="3" r:id="rId3"/>
    <sheet name="SO 04 - Havlíčkova" sheetId="4" r:id="rId4"/>
    <sheet name="SO 05 - Palouková" sheetId="5" r:id="rId5"/>
    <sheet name="SO 100 - VON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Komenského - úsek...'!$C$86:$K$188</definedName>
    <definedName name="_xlnm.Print_Area" localSheetId="1">'SO 01 - Komenského - úsek...'!$C$4:$J$39,'SO 01 - Komenského - úsek...'!$C$45:$J$68,'SO 01 - Komenského - úsek...'!$C$74:$K$188</definedName>
    <definedName name="_xlnm.Print_Titles" localSheetId="1">'SO 01 - Komenského - úsek...'!$86:$86</definedName>
    <definedName name="_xlnm._FilterDatabase" localSheetId="2" hidden="1">'SO 02 - Komenského - úsek...'!$C$85:$K$186</definedName>
    <definedName name="_xlnm.Print_Area" localSheetId="2">'SO 02 - Komenského - úsek...'!$C$4:$J$39,'SO 02 - Komenského - úsek...'!$C$45:$J$67,'SO 02 - Komenského - úsek...'!$C$73:$K$186</definedName>
    <definedName name="_xlnm.Print_Titles" localSheetId="2">'SO 02 - Komenského - úsek...'!$85:$85</definedName>
    <definedName name="_xlnm._FilterDatabase" localSheetId="3" hidden="1">'SO 04 - Havlíčkova'!$C$86:$K$185</definedName>
    <definedName name="_xlnm.Print_Area" localSheetId="3">'SO 04 - Havlíčkova'!$C$4:$J$39,'SO 04 - Havlíčkova'!$C$45:$J$68,'SO 04 - Havlíčkova'!$C$74:$K$185</definedName>
    <definedName name="_xlnm.Print_Titles" localSheetId="3">'SO 04 - Havlíčkova'!$86:$86</definedName>
    <definedName name="_xlnm._FilterDatabase" localSheetId="4" hidden="1">'SO 05 - Palouková'!$C$86:$K$236</definedName>
    <definedName name="_xlnm.Print_Area" localSheetId="4">'SO 05 - Palouková'!$C$4:$J$39,'SO 05 - Palouková'!$C$45:$J$68,'SO 05 - Palouková'!$C$74:$K$236</definedName>
    <definedName name="_xlnm.Print_Titles" localSheetId="4">'SO 05 - Palouková'!$86:$86</definedName>
    <definedName name="_xlnm._FilterDatabase" localSheetId="5" hidden="1">'SO 100 - VON'!$C$81:$K$92</definedName>
    <definedName name="_xlnm.Print_Area" localSheetId="5">'SO 100 - VON'!$C$4:$J$39,'SO 100 - VON'!$C$45:$J$63,'SO 100 - VON'!$C$69:$K$92</definedName>
    <definedName name="_xlnm.Print_Titles" localSheetId="5">'SO 100 - VON'!$81:$81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83"/>
  <c i="1" r="AY59"/>
  <c i="6" r="J37"/>
  <c r="J36"/>
  <c r="J35"/>
  <c i="1" r="AX59"/>
  <c i="6"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J60"/>
  <c r="F78"/>
  <c r="F76"/>
  <c r="E74"/>
  <c r="F54"/>
  <c r="F52"/>
  <c r="E50"/>
  <c r="J24"/>
  <c r="E24"/>
  <c r="J79"/>
  <c r="J23"/>
  <c r="J21"/>
  <c r="E21"/>
  <c r="J78"/>
  <c r="J20"/>
  <c r="J18"/>
  <c r="E18"/>
  <c r="F79"/>
  <c r="J17"/>
  <c r="J12"/>
  <c r="J76"/>
  <c r="E7"/>
  <c r="E72"/>
  <c i="5" r="J37"/>
  <c r="J36"/>
  <c i="1" r="AY58"/>
  <c i="5" r="J35"/>
  <c i="1" r="AX58"/>
  <c i="5"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F83"/>
  <c r="F81"/>
  <c r="E79"/>
  <c r="F54"/>
  <c r="F52"/>
  <c r="E50"/>
  <c r="J24"/>
  <c r="E24"/>
  <c r="J84"/>
  <c r="J23"/>
  <c r="J21"/>
  <c r="E21"/>
  <c r="J54"/>
  <c r="J20"/>
  <c r="J18"/>
  <c r="E18"/>
  <c r="F84"/>
  <c r="J17"/>
  <c r="J12"/>
  <c r="J81"/>
  <c r="E7"/>
  <c r="E48"/>
  <c i="4" r="J37"/>
  <c r="J36"/>
  <c i="1" r="AY57"/>
  <c i="4" r="J35"/>
  <c i="1" r="AX57"/>
  <c i="4"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F83"/>
  <c r="F81"/>
  <c r="E79"/>
  <c r="F54"/>
  <c r="F52"/>
  <c r="E50"/>
  <c r="J24"/>
  <c r="E24"/>
  <c r="J84"/>
  <c r="J23"/>
  <c r="J21"/>
  <c r="E21"/>
  <c r="J54"/>
  <c r="J20"/>
  <c r="J18"/>
  <c r="E18"/>
  <c r="F84"/>
  <c r="J17"/>
  <c r="J12"/>
  <c r="J81"/>
  <c r="E7"/>
  <c r="E77"/>
  <c i="3" r="J37"/>
  <c r="J36"/>
  <c i="1" r="AY56"/>
  <c i="3" r="J35"/>
  <c i="1" r="AX56"/>
  <c i="3"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F82"/>
  <c r="F80"/>
  <c r="E78"/>
  <c r="F54"/>
  <c r="F52"/>
  <c r="E50"/>
  <c r="J24"/>
  <c r="E24"/>
  <c r="J55"/>
  <c r="J23"/>
  <c r="J21"/>
  <c r="E21"/>
  <c r="J82"/>
  <c r="J20"/>
  <c r="J18"/>
  <c r="E18"/>
  <c r="F83"/>
  <c r="J17"/>
  <c r="J12"/>
  <c r="J52"/>
  <c r="E7"/>
  <c r="E48"/>
  <c i="2" r="J120"/>
  <c r="J37"/>
  <c r="J36"/>
  <c i="1" r="AY55"/>
  <c i="2" r="J35"/>
  <c i="1" r="AX55"/>
  <c i="2"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63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F83"/>
  <c r="F81"/>
  <c r="E79"/>
  <c r="F54"/>
  <c r="F52"/>
  <c r="E50"/>
  <c r="J24"/>
  <c r="E24"/>
  <c r="J55"/>
  <c r="J23"/>
  <c r="J21"/>
  <c r="E21"/>
  <c r="J54"/>
  <c r="J20"/>
  <c r="J18"/>
  <c r="E18"/>
  <c r="F84"/>
  <c r="J17"/>
  <c r="J12"/>
  <c r="J81"/>
  <c r="E7"/>
  <c r="E77"/>
  <c i="1" r="L50"/>
  <c r="AM50"/>
  <c r="AM49"/>
  <c r="L49"/>
  <c r="AM47"/>
  <c r="L47"/>
  <c r="L45"/>
  <c r="L44"/>
  <c i="4" r="J110"/>
  <c i="3" r="J136"/>
  <c i="5" r="BK147"/>
  <c i="4" r="J181"/>
  <c i="2" r="J171"/>
  <c r="J125"/>
  <c r="J112"/>
  <c i="4" r="J124"/>
  <c r="J140"/>
  <c i="3" r="J179"/>
  <c i="2" r="J187"/>
  <c r="BK137"/>
  <c i="5" r="J183"/>
  <c r="BK118"/>
  <c i="3" r="J167"/>
  <c i="5" r="J211"/>
  <c i="4" r="J183"/>
  <c i="3" r="BK130"/>
  <c i="2" r="J133"/>
  <c i="5" r="BK199"/>
  <c r="J95"/>
  <c i="3" r="BK155"/>
  <c i="2" r="J148"/>
  <c i="3" r="J109"/>
  <c i="2" r="BK90"/>
  <c i="5" r="BK235"/>
  <c r="BK170"/>
  <c r="J154"/>
  <c r="J118"/>
  <c i="4" r="BK164"/>
  <c r="J137"/>
  <c i="3" r="BK172"/>
  <c r="BK133"/>
  <c r="BK107"/>
  <c i="2" r="J167"/>
  <c r="J137"/>
  <c i="5" r="BK191"/>
  <c r="J144"/>
  <c i="3" r="BK165"/>
  <c r="J117"/>
  <c i="2" r="BK167"/>
  <c r="J117"/>
  <c r="J110"/>
  <c i="4" r="J161"/>
  <c i="3" r="J181"/>
  <c i="4" r="BK130"/>
  <c i="3" r="J125"/>
  <c i="2" r="J183"/>
  <c r="J111"/>
  <c i="5" r="J201"/>
  <c r="J158"/>
  <c i="4" r="BK166"/>
  <c r="J130"/>
  <c i="5" r="J129"/>
  <c r="J108"/>
  <c i="4" r="BK137"/>
  <c r="J115"/>
  <c i="3" r="J120"/>
  <c i="2" r="BK178"/>
  <c r="BK155"/>
  <c r="BK132"/>
  <c i="5" r="BK231"/>
  <c r="J180"/>
  <c r="J152"/>
  <c r="J134"/>
  <c i="4" r="J147"/>
  <c i="3" r="J176"/>
  <c r="J155"/>
  <c r="BK97"/>
  <c i="2" r="J127"/>
  <c r="J99"/>
  <c i="5" r="BK149"/>
  <c i="4" r="J129"/>
  <c i="2" r="BK107"/>
  <c i="5" r="J191"/>
  <c i="4" r="J171"/>
  <c i="2" r="BK97"/>
  <c r="J188"/>
  <c i="6" r="BK87"/>
  <c i="5" r="BK164"/>
  <c i="4" r="J180"/>
  <c r="J143"/>
  <c r="BK112"/>
  <c i="3" r="BK132"/>
  <c i="2" r="J176"/>
  <c i="5" r="J229"/>
  <c r="J151"/>
  <c i="3" r="J166"/>
  <c i="2" r="BK171"/>
  <c r="BK102"/>
  <c i="4" r="J158"/>
  <c r="J106"/>
  <c i="3" r="J165"/>
  <c r="J105"/>
  <c i="5" r="BK224"/>
  <c i="2" r="J145"/>
  <c i="3" r="J148"/>
  <c i="2" r="J157"/>
  <c r="J102"/>
  <c i="5" r="J178"/>
  <c r="BK136"/>
  <c i="2" r="J178"/>
  <c i="5" r="BK90"/>
  <c i="4" r="BK118"/>
  <c i="3" r="J110"/>
  <c i="2" r="BK168"/>
  <c r="BK139"/>
  <c i="5" r="J224"/>
  <c r="J161"/>
  <c r="BK131"/>
  <c i="3" r="BK169"/>
  <c i="2" r="BK176"/>
  <c r="BK122"/>
  <c i="5" r="J203"/>
  <c r="J116"/>
  <c i="4" r="J162"/>
  <c i="2" r="BK104"/>
  <c i="5" r="J121"/>
  <c i="4" r="BK149"/>
  <c i="3" r="J134"/>
  <c r="J121"/>
  <c r="J91"/>
  <c i="6" r="BK86"/>
  <c i="5" r="J197"/>
  <c r="BK92"/>
  <c i="4" r="J170"/>
  <c r="BK126"/>
  <c r="BK108"/>
  <c i="3" r="J147"/>
  <c r="BK127"/>
  <c r="J106"/>
  <c i="2" r="BK164"/>
  <c r="J131"/>
  <c i="5" r="J218"/>
  <c r="J150"/>
  <c i="4" r="BK102"/>
  <c i="3" r="BK143"/>
  <c r="BK125"/>
  <c i="2" r="J107"/>
  <c i="5" r="BK108"/>
  <c i="4" r="BK135"/>
  <c r="BK128"/>
  <c i="3" r="BK181"/>
  <c i="5" r="BK183"/>
  <c r="J149"/>
  <c r="BK95"/>
  <c i="4" r="J112"/>
  <c i="3" r="BK126"/>
  <c i="2" r="BK135"/>
  <c r="J122"/>
  <c i="4" r="BK145"/>
  <c i="3" r="BK134"/>
  <c r="J98"/>
  <c i="4" r="BK122"/>
  <c i="3" r="J130"/>
  <c r="BK109"/>
  <c i="2" r="J139"/>
  <c i="5" r="J213"/>
  <c r="BK172"/>
  <c r="BK146"/>
  <c i="4" r="BK134"/>
  <c i="3" r="J123"/>
  <c i="6" r="J34"/>
  <c i="4" r="J98"/>
  <c i="3" r="J101"/>
  <c i="2" r="BK172"/>
  <c r="J153"/>
  <c r="J135"/>
  <c r="J90"/>
  <c i="5" r="BK209"/>
  <c r="J167"/>
  <c r="J136"/>
  <c i="4" r="BK161"/>
  <c r="BK95"/>
  <c i="3" r="BK162"/>
  <c i="5" r="BK178"/>
  <c i="4" r="BK181"/>
  <c i="3" r="J149"/>
  <c i="2" r="BK169"/>
  <c i="5" r="J235"/>
  <c r="BK114"/>
  <c i="4" r="J185"/>
  <c i="3" r="J132"/>
  <c i="4" r="BK119"/>
  <c i="6" r="J91"/>
  <c i="5" r="J209"/>
  <c r="BK161"/>
  <c r="BK129"/>
  <c i="4" r="BK177"/>
  <c r="BK159"/>
  <c r="J119"/>
  <c i="3" r="BK176"/>
  <c r="J143"/>
  <c r="J124"/>
  <c i="2" r="J180"/>
  <c r="J151"/>
  <c i="5" r="BK226"/>
  <c r="BK188"/>
  <c i="4" r="BK143"/>
  <c r="BK107"/>
  <c i="3" r="BK139"/>
  <c r="BK116"/>
  <c i="2" r="BK99"/>
  <c i="4" r="BK170"/>
  <c r="J127"/>
  <c r="J92"/>
  <c i="3" r="BK153"/>
  <c r="BK103"/>
  <c i="2" r="J106"/>
  <c i="5" r="J185"/>
  <c r="BK145"/>
  <c r="J92"/>
  <c i="4" r="J121"/>
  <c i="3" r="BK118"/>
  <c i="2" r="J159"/>
  <c r="BK119"/>
  <c i="1" r="AS54"/>
  <c i="4" r="J126"/>
  <c i="3" r="BK141"/>
  <c r="BK114"/>
  <c i="2" r="BK148"/>
  <c i="5" r="J221"/>
  <c r="J164"/>
  <c r="J145"/>
  <c i="4" r="J131"/>
  <c r="BK168"/>
  <c r="J111"/>
  <c i="2" r="BK183"/>
  <c r="BK161"/>
  <c r="J142"/>
  <c r="BK131"/>
  <c i="5" r="BK218"/>
  <c r="J207"/>
  <c r="J172"/>
  <c r="BK144"/>
  <c i="4" r="J151"/>
  <c r="J108"/>
  <c i="3" r="BK166"/>
  <c r="J139"/>
  <c i="2" r="J168"/>
  <c r="J123"/>
  <c r="BK108"/>
  <c i="5" r="BK134"/>
  <c i="2" r="BK157"/>
  <c i="5" r="J143"/>
  <c i="4" r="J97"/>
  <c i="3" r="J185"/>
  <c i="2" r="J174"/>
  <c i="6" r="J86"/>
  <c i="5" r="J138"/>
  <c i="4" r="BK173"/>
  <c i="3" r="BK131"/>
  <c i="2" r="BK115"/>
  <c i="6" r="F35"/>
  <c i="3" r="J159"/>
  <c r="J89"/>
  <c i="5" r="J176"/>
  <c r="BK103"/>
  <c i="4" r="J125"/>
  <c i="3" r="J133"/>
  <c i="2" r="J115"/>
  <c i="4" r="J175"/>
  <c i="3" r="BK183"/>
  <c i="4" r="BK154"/>
  <c i="3" r="BK124"/>
  <c i="2" r="J155"/>
  <c i="5" r="BK207"/>
  <c r="J156"/>
  <c i="4" r="BK158"/>
  <c i="2" r="J152"/>
  <c i="5" r="BK116"/>
  <c i="4" r="BK127"/>
  <c i="3" r="BK123"/>
  <c i="2" r="BK181"/>
  <c r="J140"/>
  <c r="BK129"/>
  <c i="5" r="J199"/>
  <c r="J147"/>
  <c i="4" r="J168"/>
  <c i="3" r="J178"/>
  <c r="BK101"/>
  <c i="2" r="BK125"/>
  <c i="5" r="BK154"/>
  <c i="3" r="BK157"/>
  <c i="2" r="J128"/>
  <c i="5" r="J140"/>
  <c i="3" r="BK170"/>
  <c i="4" r="BK147"/>
  <c i="3" r="J94"/>
  <c i="6" r="BK89"/>
  <c i="5" r="J169"/>
  <c r="BK111"/>
  <c i="4" r="J157"/>
  <c r="BK124"/>
  <c i="3" r="J153"/>
  <c r="J116"/>
  <c i="2" r="BK152"/>
  <c i="5" r="BK205"/>
  <c r="J106"/>
  <c i="3" r="J169"/>
  <c r="J103"/>
  <c i="2" r="J97"/>
  <c i="4" r="J164"/>
  <c r="BK133"/>
  <c r="J95"/>
  <c i="3" r="J111"/>
  <c i="6" r="F34"/>
  <c i="4" r="J102"/>
  <c i="5" r="BK194"/>
  <c r="J142"/>
  <c i="4" r="BK97"/>
  <c i="3" r="BK151"/>
  <c i="2" r="J132"/>
  <c r="BK117"/>
  <c i="5" r="BK143"/>
  <c i="3" r="BK129"/>
  <c i="5" r="BK232"/>
  <c i="4" r="J159"/>
  <c r="J128"/>
  <c i="3" r="J107"/>
  <c i="6" r="J89"/>
  <c i="5" r="BK180"/>
  <c r="J124"/>
  <c i="4" r="BK151"/>
  <c r="BK111"/>
  <c i="3" r="BK128"/>
  <c i="2" r="J169"/>
  <c i="5" r="J231"/>
  <c r="BK197"/>
  <c i="4" r="BK129"/>
  <c i="3" r="J127"/>
  <c i="2" r="J104"/>
  <c i="5" r="J119"/>
  <c i="4" r="BK132"/>
  <c r="BK90"/>
  <c i="3" r="BK150"/>
  <c i="2" r="BK133"/>
  <c i="5" r="BK169"/>
  <c r="BK100"/>
  <c i="4" r="BK115"/>
  <c i="2" r="BK180"/>
  <c r="BK134"/>
  <c i="4" r="J177"/>
  <c i="3" r="BK174"/>
  <c r="J150"/>
  <c i="2" r="J126"/>
  <c r="BK95"/>
  <c i="5" r="BK152"/>
  <c i="4" r="BK178"/>
  <c i="2" r="J129"/>
  <c i="5" r="J100"/>
  <c i="3" r="BK105"/>
  <c r="BK110"/>
  <c i="2" r="BK145"/>
  <c i="5" r="BK201"/>
  <c r="J131"/>
  <c i="4" r="BK171"/>
  <c r="BK141"/>
  <c i="3" r="J183"/>
  <c r="J129"/>
  <c i="2" r="BK185"/>
  <c r="J130"/>
  <c i="5" r="BK174"/>
  <c i="4" r="BK140"/>
  <c i="3" r="J137"/>
  <c i="2" r="BK142"/>
  <c i="5" r="BK124"/>
  <c i="4" r="J149"/>
  <c r="BK125"/>
  <c i="3" r="J170"/>
  <c r="J141"/>
  <c i="2" r="J108"/>
  <c i="5" r="BK167"/>
  <c r="J98"/>
  <c i="4" r="BK117"/>
  <c r="BK98"/>
  <c i="2" r="BK126"/>
  <c r="BK111"/>
  <c i="4" r="J133"/>
  <c i="3" r="BK120"/>
  <c r="BK186"/>
  <c r="BK117"/>
  <c i="2" r="BK110"/>
  <c i="5" r="J194"/>
  <c r="BK138"/>
  <c i="3" r="J186"/>
  <c i="2" r="BK98"/>
  <c i="4" r="J166"/>
  <c r="BK121"/>
  <c i="3" r="BK91"/>
  <c i="5" r="BK229"/>
  <c i="4" r="BK185"/>
  <c i="2" r="J181"/>
  <c r="J95"/>
  <c i="5" r="J111"/>
  <c i="3" r="J151"/>
  <c r="J114"/>
  <c i="6" r="BK91"/>
  <c i="5" r="J188"/>
  <c r="BK119"/>
  <c i="4" r="BK142"/>
  <c i="3" r="J174"/>
  <c r="J126"/>
  <c i="2" r="BK187"/>
  <c r="J134"/>
  <c i="5" r="BK203"/>
  <c i="4" r="BK175"/>
  <c i="3" r="BK147"/>
  <c i="2" r="J150"/>
  <c i="4" r="J178"/>
  <c r="J134"/>
  <c i="3" r="J172"/>
  <c r="BK148"/>
  <c i="5" r="BK213"/>
  <c r="J127"/>
  <c i="4" r="BK131"/>
  <c i="3" r="BK98"/>
  <c i="2" r="J118"/>
  <c r="J98"/>
  <c i="4" r="BK92"/>
  <c i="6" r="F37"/>
  <c r="F36"/>
  <c i="4" r="J135"/>
  <c i="5" r="BK127"/>
  <c i="4" r="J132"/>
  <c r="J107"/>
  <c i="3" r="BK89"/>
  <c i="2" r="BK151"/>
  <c r="BK128"/>
  <c i="5" r="BK176"/>
  <c r="BK140"/>
  <c i="4" r="BK106"/>
  <c i="3" r="J131"/>
  <c i="2" r="BK130"/>
  <c r="BK112"/>
  <c i="5" r="J205"/>
  <c r="BK106"/>
  <c i="3" r="BK96"/>
  <c i="2" r="J92"/>
  <c i="5" r="J103"/>
  <c i="3" r="BK149"/>
  <c r="BK111"/>
  <c i="2" r="BK150"/>
  <c i="5" r="BK221"/>
  <c r="BK156"/>
  <c i="4" r="BK162"/>
  <c r="BK104"/>
  <c r="J173"/>
  <c i="3" r="J157"/>
  <c i="5" r="BK98"/>
  <c i="4" r="J122"/>
  <c i="3" r="BK121"/>
  <c i="2" r="BK174"/>
  <c i="5" r="J232"/>
  <c r="J170"/>
  <c r="J146"/>
  <c i="4" r="J118"/>
  <c i="3" r="BK167"/>
  <c r="BK136"/>
  <c i="2" r="J161"/>
  <c r="BK118"/>
  <c i="5" r="J215"/>
  <c i="4" r="BK180"/>
  <c i="2" r="J172"/>
  <c i="5" r="BK215"/>
  <c i="4" r="J142"/>
  <c i="3" r="BK178"/>
  <c i="2" r="J185"/>
  <c i="6" r="J87"/>
  <c i="5" r="J174"/>
  <c r="J114"/>
  <c i="4" r="J145"/>
  <c r="J117"/>
  <c i="3" r="BK137"/>
  <c i="2" r="BK188"/>
  <c r="BK140"/>
  <c i="5" r="BK158"/>
  <c i="4" r="J104"/>
  <c i="3" r="J96"/>
  <c i="2" r="BK92"/>
  <c i="4" r="BK157"/>
  <c r="BK99"/>
  <c i="3" r="J162"/>
  <c r="BK106"/>
  <c i="5" r="J226"/>
  <c r="BK151"/>
  <c r="J90"/>
  <c i="4" r="J99"/>
  <c i="2" r="J164"/>
  <c r="BK123"/>
  <c r="BK106"/>
  <c i="4" r="J141"/>
  <c i="3" r="J128"/>
  <c r="BK185"/>
  <c r="J118"/>
  <c i="2" r="BK153"/>
  <c i="5" r="BK211"/>
  <c r="BK142"/>
  <c i="3" r="BK179"/>
  <c i="5" r="BK121"/>
  <c i="4" r="J154"/>
  <c r="BK110"/>
  <c i="3" r="J97"/>
  <c i="2" r="BK159"/>
  <c r="BK127"/>
  <c i="5" r="BK185"/>
  <c r="BK150"/>
  <c i="4" r="BK183"/>
  <c r="J90"/>
  <c i="3" r="BK159"/>
  <c r="BK94"/>
  <c i="2" r="J119"/>
  <c i="5" l="1" r="R133"/>
  <c i="6" r="R85"/>
  <c r="R84"/>
  <c r="R82"/>
  <c i="5" r="P190"/>
  <c i="6" r="P85"/>
  <c r="P84"/>
  <c r="P82"/>
  <c i="1" r="AU59"/>
  <c i="6" r="T85"/>
  <c r="T84"/>
  <c r="T82"/>
  <c i="2" r="R89"/>
  <c r="R121"/>
  <c r="P147"/>
  <c i="3" r="R88"/>
  <c r="P113"/>
  <c r="BK158"/>
  <c r="J158"/>
  <c r="J66"/>
  <c i="4" r="P89"/>
  <c i="5" r="BK123"/>
  <c r="J123"/>
  <c r="J62"/>
  <c r="T190"/>
  <c r="P228"/>
  <c i="2" r="BK121"/>
  <c r="J121"/>
  <c r="J64"/>
  <c r="BK160"/>
  <c r="J160"/>
  <c r="J67"/>
  <c i="3" r="BK119"/>
  <c r="J119"/>
  <c r="J63"/>
  <c r="BK135"/>
  <c r="J135"/>
  <c r="J64"/>
  <c r="BK146"/>
  <c r="J146"/>
  <c r="J65"/>
  <c i="4" r="T89"/>
  <c r="T114"/>
  <c r="P139"/>
  <c r="R179"/>
  <c i="2" r="R136"/>
  <c i="3" r="R135"/>
  <c i="5" r="P89"/>
  <c r="P123"/>
  <c r="R190"/>
  <c r="BK228"/>
  <c r="J228"/>
  <c r="J67"/>
  <c r="R228"/>
  <c i="2" r="P89"/>
  <c r="P136"/>
  <c i="3" r="P119"/>
  <c r="T135"/>
  <c i="4" r="R89"/>
  <c r="P114"/>
  <c r="R150"/>
  <c i="5" r="R166"/>
  <c i="2" r="BK114"/>
  <c r="J114"/>
  <c r="J62"/>
  <c r="T121"/>
  <c r="R147"/>
  <c i="3" r="R119"/>
  <c r="R146"/>
  <c i="4" r="R120"/>
  <c r="BK150"/>
  <c r="J150"/>
  <c r="J66"/>
  <c i="5" r="BK166"/>
  <c r="J166"/>
  <c r="J65"/>
  <c i="2" r="T160"/>
  <c i="3" r="T119"/>
  <c r="P146"/>
  <c i="4" r="BK114"/>
  <c r="J114"/>
  <c r="J62"/>
  <c r="R114"/>
  <c r="T139"/>
  <c i="5" r="T166"/>
  <c i="2" r="BK89"/>
  <c r="J89"/>
  <c r="J61"/>
  <c r="R160"/>
  <c i="3" r="BK113"/>
  <c r="J113"/>
  <c r="J62"/>
  <c r="R158"/>
  <c i="4" r="R139"/>
  <c r="T179"/>
  <c i="5" r="BK133"/>
  <c r="J133"/>
  <c r="J63"/>
  <c r="T228"/>
  <c i="2" r="R114"/>
  <c r="BK136"/>
  <c r="J136"/>
  <c r="J65"/>
  <c r="T147"/>
  <c i="3" r="T88"/>
  <c r="P135"/>
  <c r="T146"/>
  <c i="4" r="P120"/>
  <c r="BK139"/>
  <c r="J139"/>
  <c r="J65"/>
  <c r="BK179"/>
  <c r="J179"/>
  <c r="J67"/>
  <c i="5" r="R89"/>
  <c r="T133"/>
  <c r="P153"/>
  <c r="T153"/>
  <c i="2" r="T114"/>
  <c r="T136"/>
  <c i="3" r="P88"/>
  <c r="R113"/>
  <c r="T158"/>
  <c i="4" r="BK89"/>
  <c r="J89"/>
  <c r="J61"/>
  <c r="T150"/>
  <c i="5" r="BK89"/>
  <c r="R123"/>
  <c r="P166"/>
  <c i="2" r="P121"/>
  <c i="4" r="BE135"/>
  <c i="5" r="BK153"/>
  <c r="J153"/>
  <c r="J64"/>
  <c r="R153"/>
  <c i="2" r="P114"/>
  <c r="BK147"/>
  <c r="J147"/>
  <c r="J66"/>
  <c i="3" r="BK88"/>
  <c r="J88"/>
  <c r="J61"/>
  <c r="T113"/>
  <c r="P158"/>
  <c i="4" r="T120"/>
  <c r="P179"/>
  <c i="5" r="T123"/>
  <c r="BK190"/>
  <c r="J190"/>
  <c r="J66"/>
  <c i="6" r="BK85"/>
  <c r="BK84"/>
  <c r="J84"/>
  <c r="J61"/>
  <c i="2" r="T89"/>
  <c r="T88"/>
  <c r="T87"/>
  <c r="P160"/>
  <c i="4" r="BK120"/>
  <c r="J120"/>
  <c r="J63"/>
  <c r="P150"/>
  <c i="5" r="T89"/>
  <c r="T88"/>
  <c r="T87"/>
  <c r="P133"/>
  <c i="2" r="J83"/>
  <c r="BE92"/>
  <c r="BE107"/>
  <c r="BE111"/>
  <c r="BE134"/>
  <c r="BE135"/>
  <c r="BE180"/>
  <c r="BE183"/>
  <c i="3" r="BE137"/>
  <c r="BE139"/>
  <c r="BE157"/>
  <c r="BE165"/>
  <c r="BE170"/>
  <c i="4" r="J52"/>
  <c r="BE92"/>
  <c r="BE115"/>
  <c r="BE132"/>
  <c r="BE154"/>
  <c r="BE178"/>
  <c r="BE180"/>
  <c r="BE181"/>
  <c i="5" r="BE124"/>
  <c r="BE127"/>
  <c r="BE143"/>
  <c r="BE145"/>
  <c r="BE151"/>
  <c r="BE169"/>
  <c r="BE180"/>
  <c r="BE197"/>
  <c r="BE211"/>
  <c r="BE213"/>
  <c r="BE215"/>
  <c r="BE221"/>
  <c i="2" r="E48"/>
  <c r="BE130"/>
  <c r="BE167"/>
  <c i="3" r="J80"/>
  <c r="BE97"/>
  <c r="BE105"/>
  <c r="BE106"/>
  <c r="BE118"/>
  <c i="4" r="BE108"/>
  <c r="BE117"/>
  <c r="BE119"/>
  <c r="BE122"/>
  <c r="BE147"/>
  <c r="BE151"/>
  <c r="BE175"/>
  <c r="BK136"/>
  <c r="J136"/>
  <c r="J64"/>
  <c i="5" r="J52"/>
  <c r="BE95"/>
  <c r="BE111"/>
  <c r="BE114"/>
  <c r="BE119"/>
  <c i="1" r="BA59"/>
  <c i="2" r="BE145"/>
  <c r="BE153"/>
  <c r="BE157"/>
  <c r="BE171"/>
  <c i="3" r="BE107"/>
  <c r="BE181"/>
  <c i="4" r="BE97"/>
  <c r="BE142"/>
  <c r="BE145"/>
  <c r="BE149"/>
  <c i="5" r="BE129"/>
  <c r="BE170"/>
  <c r="BE176"/>
  <c r="BE203"/>
  <c r="BE205"/>
  <c i="2" r="J52"/>
  <c r="J84"/>
  <c r="BE97"/>
  <c r="BE132"/>
  <c r="BE140"/>
  <c r="BE150"/>
  <c r="BE152"/>
  <c r="BE159"/>
  <c r="BE164"/>
  <c r="BE172"/>
  <c i="3" r="BE116"/>
  <c r="BE121"/>
  <c r="BE134"/>
  <c r="BE136"/>
  <c r="BE186"/>
  <c i="4" r="BE98"/>
  <c r="BE134"/>
  <c r="BE157"/>
  <c r="BE159"/>
  <c r="BE171"/>
  <c i="5" r="BE92"/>
  <c r="BE98"/>
  <c i="1" r="BD59"/>
  <c i="2" r="BE102"/>
  <c r="BE110"/>
  <c i="3" r="F55"/>
  <c r="BE91"/>
  <c r="BE94"/>
  <c r="BE103"/>
  <c r="BE117"/>
  <c r="BE124"/>
  <c r="BE132"/>
  <c i="4" r="BE104"/>
  <c r="BE107"/>
  <c r="BE125"/>
  <c r="BE131"/>
  <c r="BE162"/>
  <c i="2" r="BE95"/>
  <c r="BE115"/>
  <c r="BE118"/>
  <c r="BE119"/>
  <c r="BE122"/>
  <c r="BE123"/>
  <c r="BE125"/>
  <c r="BE126"/>
  <c r="BE128"/>
  <c r="BE139"/>
  <c r="BE142"/>
  <c r="BE155"/>
  <c r="BE168"/>
  <c i="3" r="E76"/>
  <c r="J83"/>
  <c r="BE96"/>
  <c r="BE101"/>
  <c r="BE111"/>
  <c r="BE127"/>
  <c r="BE128"/>
  <c r="BE129"/>
  <c r="BE130"/>
  <c r="BE148"/>
  <c r="BE153"/>
  <c i="4" r="J55"/>
  <c r="J83"/>
  <c r="BE106"/>
  <c r="BE118"/>
  <c r="BE126"/>
  <c r="BE128"/>
  <c r="BE158"/>
  <c r="BE168"/>
  <c i="5" r="BE144"/>
  <c r="BE199"/>
  <c r="BE235"/>
  <c i="2" r="BE127"/>
  <c i="3" r="J54"/>
  <c r="BE98"/>
  <c r="BE147"/>
  <c r="BE149"/>
  <c r="BE151"/>
  <c r="BE155"/>
  <c r="BE174"/>
  <c i="4" r="BE102"/>
  <c r="BE111"/>
  <c r="BE141"/>
  <c i="5" r="E77"/>
  <c r="J83"/>
  <c r="BE106"/>
  <c i="2" r="BE117"/>
  <c i="3" r="BE89"/>
  <c r="BE109"/>
  <c r="BE114"/>
  <c r="BE150"/>
  <c r="BE176"/>
  <c r="BE179"/>
  <c i="4" r="F55"/>
  <c r="BE90"/>
  <c r="BE95"/>
  <c r="BE124"/>
  <c r="BE127"/>
  <c r="BE130"/>
  <c r="BE133"/>
  <c r="BE164"/>
  <c r="BE170"/>
  <c r="BE177"/>
  <c i="5" r="BE90"/>
  <c r="BE118"/>
  <c r="BE121"/>
  <c r="BE131"/>
  <c r="BE134"/>
  <c r="BE142"/>
  <c r="BE154"/>
  <c r="BE156"/>
  <c i="1" r="BC59"/>
  <c i="2" r="BE98"/>
  <c r="BE129"/>
  <c r="BE133"/>
  <c r="BE169"/>
  <c r="BE185"/>
  <c r="BE187"/>
  <c r="BE188"/>
  <c i="3" r="BE110"/>
  <c r="BE120"/>
  <c r="BE125"/>
  <c r="BE167"/>
  <c r="BE178"/>
  <c i="4" r="BE121"/>
  <c r="BE140"/>
  <c r="BE161"/>
  <c r="BE166"/>
  <c i="5" r="J55"/>
  <c r="BE108"/>
  <c r="BE116"/>
  <c r="BE146"/>
  <c r="BE147"/>
  <c r="BE149"/>
  <c r="BE150"/>
  <c r="BE152"/>
  <c r="BE167"/>
  <c r="BE172"/>
  <c r="BE174"/>
  <c r="BE178"/>
  <c r="BE185"/>
  <c r="BE191"/>
  <c r="BE194"/>
  <c r="BE218"/>
  <c r="BE229"/>
  <c r="BE232"/>
  <c i="6" r="E48"/>
  <c r="J52"/>
  <c r="J54"/>
  <c r="F55"/>
  <c r="J55"/>
  <c r="BE86"/>
  <c r="BE87"/>
  <c r="BE89"/>
  <c r="BE91"/>
  <c i="1" r="AW59"/>
  <c i="2" r="BE99"/>
  <c r="BE104"/>
  <c r="BE108"/>
  <c r="BE148"/>
  <c r="BE151"/>
  <c r="BE176"/>
  <c i="3" r="BE123"/>
  <c r="BE183"/>
  <c r="BE185"/>
  <c i="4" r="BE129"/>
  <c i="1" r="BB59"/>
  <c i="2" r="F55"/>
  <c r="BE90"/>
  <c r="BE106"/>
  <c r="BE137"/>
  <c r="BE178"/>
  <c r="BE181"/>
  <c i="3" r="BE162"/>
  <c r="BE172"/>
  <c i="4" r="E48"/>
  <c r="BE99"/>
  <c r="BE137"/>
  <c r="BE143"/>
  <c r="BE173"/>
  <c i="5" r="F55"/>
  <c r="BE209"/>
  <c r="BE224"/>
  <c r="BE226"/>
  <c i="2" r="BE112"/>
  <c r="BE131"/>
  <c r="BE161"/>
  <c r="BE174"/>
  <c i="3" r="BE126"/>
  <c r="BE131"/>
  <c r="BE133"/>
  <c r="BE141"/>
  <c r="BE143"/>
  <c r="BE159"/>
  <c r="BE166"/>
  <c r="BE169"/>
  <c i="4" r="BE110"/>
  <c r="BE112"/>
  <c r="BE183"/>
  <c r="BE185"/>
  <c i="5" r="BE100"/>
  <c r="BE103"/>
  <c r="BE136"/>
  <c r="BE138"/>
  <c r="BE140"/>
  <c r="BE158"/>
  <c r="BE161"/>
  <c r="BE164"/>
  <c r="BE183"/>
  <c r="BE188"/>
  <c r="BE201"/>
  <c r="BE207"/>
  <c r="BE231"/>
  <c i="2" r="F36"/>
  <c i="1" r="BC55"/>
  <c i="5" r="J34"/>
  <c i="1" r="AW58"/>
  <c i="2" r="J34"/>
  <c i="1" r="AW55"/>
  <c i="3" r="F35"/>
  <c i="1" r="BB56"/>
  <c i="5" r="F36"/>
  <c i="1" r="BC58"/>
  <c i="5" r="F35"/>
  <c i="1" r="BB58"/>
  <c i="2" r="F35"/>
  <c i="1" r="BB55"/>
  <c i="3" r="F37"/>
  <c i="1" r="BD56"/>
  <c i="4" r="F36"/>
  <c i="1" r="BC57"/>
  <c i="5" r="F37"/>
  <c i="1" r="BD58"/>
  <c i="4" r="J34"/>
  <c i="1" r="AW57"/>
  <c i="2" r="F34"/>
  <c i="1" r="BA55"/>
  <c i="2" r="F37"/>
  <c i="1" r="BD55"/>
  <c i="4" r="F37"/>
  <c i="1" r="BD57"/>
  <c i="4" r="F35"/>
  <c i="1" r="BB57"/>
  <c i="3" r="F36"/>
  <c i="1" r="BC56"/>
  <c i="3" r="F34"/>
  <c i="1" r="BA56"/>
  <c i="3" r="J34"/>
  <c i="1" r="AW56"/>
  <c i="5" r="F34"/>
  <c i="1" r="BA58"/>
  <c i="4" r="F34"/>
  <c i="1" r="BA57"/>
  <c i="4" l="1" r="P88"/>
  <c r="P87"/>
  <c i="1" r="AU57"/>
  <c i="4" r="R88"/>
  <c r="R87"/>
  <c i="2" r="P88"/>
  <c r="P87"/>
  <c i="1" r="AU55"/>
  <c i="5" r="P88"/>
  <c r="P87"/>
  <c i="1" r="AU58"/>
  <c i="3" r="T87"/>
  <c r="T86"/>
  <c i="5" r="BK88"/>
  <c r="BK87"/>
  <c r="J87"/>
  <c r="J59"/>
  <c i="3" r="R87"/>
  <c r="R86"/>
  <c i="5" r="R88"/>
  <c r="R87"/>
  <c i="2" r="R88"/>
  <c r="R87"/>
  <c i="3" r="P87"/>
  <c r="P86"/>
  <c i="1" r="AU56"/>
  <c i="4" r="T88"/>
  <c r="T87"/>
  <c i="5" r="J89"/>
  <c r="J61"/>
  <c i="6" r="BK82"/>
  <c r="J82"/>
  <c r="J59"/>
  <c r="J85"/>
  <c r="J62"/>
  <c i="2" r="BK88"/>
  <c r="J88"/>
  <c r="J60"/>
  <c i="3" r="BK87"/>
  <c r="BK86"/>
  <c r="J86"/>
  <c r="J59"/>
  <c i="4" r="BK88"/>
  <c r="J88"/>
  <c r="J60"/>
  <c i="1" r="BA54"/>
  <c r="AW54"/>
  <c r="AK30"/>
  <c i="4" r="F33"/>
  <c i="1" r="AZ57"/>
  <c i="5" r="F33"/>
  <c i="1" r="AZ58"/>
  <c i="3" r="J33"/>
  <c i="1" r="AV56"/>
  <c r="AT56"/>
  <c i="2" r="F33"/>
  <c i="1" r="AZ55"/>
  <c i="6" r="F33"/>
  <c i="1" r="AZ59"/>
  <c i="5" r="J33"/>
  <c i="1" r="AV58"/>
  <c r="AT58"/>
  <c i="3" r="F33"/>
  <c i="1" r="AZ56"/>
  <c r="BB54"/>
  <c r="W31"/>
  <c i="6" r="J33"/>
  <c i="1" r="AV59"/>
  <c r="AT59"/>
  <c i="4" r="J33"/>
  <c i="1" r="AV57"/>
  <c r="AT57"/>
  <c i="2" r="J33"/>
  <c i="1" r="AV55"/>
  <c r="AT55"/>
  <c r="BD54"/>
  <c r="W33"/>
  <c r="BC54"/>
  <c r="AY54"/>
  <c i="5" l="1" r="J88"/>
  <c r="J60"/>
  <c i="2" r="BK87"/>
  <c r="J87"/>
  <c i="3" r="J87"/>
  <c r="J60"/>
  <c i="4" r="BK87"/>
  <c r="J87"/>
  <c i="1" r="AZ54"/>
  <c r="W29"/>
  <c i="4" r="J30"/>
  <c i="1" r="AG57"/>
  <c r="AN57"/>
  <c i="5" r="J30"/>
  <c i="1" r="AG58"/>
  <c r="AN58"/>
  <c i="3" r="J30"/>
  <c i="1" r="AG56"/>
  <c r="AN56"/>
  <c r="W32"/>
  <c r="AU54"/>
  <c r="AX54"/>
  <c r="W30"/>
  <c i="6" r="J30"/>
  <c i="1" r="AG59"/>
  <c r="AN59"/>
  <c i="2" r="J30"/>
  <c i="1" r="AG55"/>
  <c r="AN55"/>
  <c i="4" l="1" r="J59"/>
  <c i="3" r="J39"/>
  <c i="2" r="J59"/>
  <c i="4" r="J39"/>
  <c i="5" r="J39"/>
  <c i="2" r="J39"/>
  <c i="6" r="J39"/>
  <c i="1" r="AG54"/>
  <c r="AV54"/>
  <c r="AK29"/>
  <c l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<sst xmlns="http://schemas.openxmlformats.org/spreadsheetml/2006/main">
  <si>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</si>
  <si>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</si>
  <si>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</si>
  <si>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</si>
  <si>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</si>
  <si>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{30d1e329-0203-4525-8c31-b131329748df}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</si>
  <si>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</si>
  <si>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</si>
  <si>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</si>
  <si>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</si>
  <si>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</si>
  <si>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</si>
  <si>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</si>
  <si>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</si>
  <si>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</si>
  <si>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</si>
  <si>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</si>
  <si>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komunikací v lokalitě Komenského</t>
  </si>
  <si>
    <t>KSO:</t>
  </si>
  <si>
    <t/>
  </si>
  <si>
    <t>CC-CZ:</t>
  </si>
  <si>
    <t>Místo:</t>
  </si>
  <si>
    <t>Šternberk</t>
  </si>
  <si>
    <t>Datum:</t>
  </si>
  <si>
    <t>21. 11. 2025</t>
  </si>
  <si>
    <t>Zadavatel:</t>
  </si>
  <si>
    <t>IČ:</t>
  </si>
  <si>
    <t>00299529</t>
  </si>
  <si>
    <t>Město Šternberk</t>
  </si>
  <si>
    <t>DIČ:</t>
  </si>
  <si>
    <t>CZ00299529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</si>
  <si>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</si>
  <si>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</si>
  <si>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</si>
  <si>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</si>
  <si>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</si>
  <si>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</si>
  <si>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</si>
  <si>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</si>
  <si>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</si>
  <si>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</si>
  <si>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</si>
  <si>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</si>
  <si>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</si>
  <si>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</si>
  <si>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</si>
  <si>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</si>
  <si>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</si>
  <si>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</si>
  <si>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</si>
  <si>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</si>
  <si>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</si>
  <si>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</si>
  <si>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</si>
  <si>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</si>
  <si>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</si>
  <si>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</si>
  <si>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</si>
  <si>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</si>
  <si>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</si>
  <si>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</si>
  <si>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</si>
  <si>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</si>
  <si>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</si>
  <si>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</si>
  <si>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</si>
  <si>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</si>
  <si>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</si>
  <si>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</si>
  <si>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</si>
  <si>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</si>
  <si>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</si>
  <si>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</si>
  <si>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</si>
  <si>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</si>
  <si>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</si>
  <si>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</si>
  <si>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</si>
  <si>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</si>
  <si>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Komenského - úsek č.1</t>
  </si>
  <si>
    <t>STA</t>
  </si>
  <si>
    <t>1</t>
  </si>
  <si>
    <t>{73ad98d7-60a6-4f12-84ec-275b087c8096}</t>
  </si>
  <si>
    <t>2</t>
  </si>
  <si>
    <t>SO 02</t>
  </si>
  <si>
    <t>Komenského - úsek č.2</t>
  </si>
  <si>
    <t>{5f6217cb-9d36-40de-8f41-2777e5203fc6}</t>
  </si>
  <si>
    <t>SO 04</t>
  </si>
  <si>
    <t>Havlíčkova</t>
  </si>
  <si>
    <t>{a8b2eb86-d7b9-41bb-b08b-216b6c3d216d}</t>
  </si>
  <si>
    <t>SO 05</t>
  </si>
  <si>
    <t>Palouková</t>
  </si>
  <si>
    <t>{167f4ea2-68ab-4d55-8da9-db734d399b7d}</t>
  </si>
  <si>
    <t>SO 100</t>
  </si>
  <si>
    <t>VON</t>
  </si>
  <si>
    <t>{ad22f923-0733-404f-9760-8f39c4c08153}</t>
  </si>
  <si>
    <t>KRYCÍ LIST SOUPISU PRACÍ</t>
  </si>
  <si>
    <t>Objekt:</t>
  </si>
  <si>
    <t>SO 01 - Komenského - úsek č.1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</si>
  <si>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</si>
  <si>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</si>
  <si>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</si>
  <si>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</si>
  <si>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</si>
  <si>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</si>
  <si>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57 -  Kryty pozemních komunikací letišť a ploch z kameniva nebo živičné</t>
  </si>
  <si>
    <t xml:space="preserve">    59 - Kryty pozemních komunikací, letišť a ploch dlážděné   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</si>
  <si>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</si>
  <si>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</si>
  <si>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</si>
  <si>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>SAN - Případná lokální sanace komunikace - účtováno dle skutečnosti (předpoklad 10%)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</si>
  <si>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</si>
  <si>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</si>
  <si>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</si>
  <si>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</si>
  <si>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</si>
  <si>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</si>
  <si>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</si>
  <si>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</si>
  <si>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</si>
  <si>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</si>
  <si>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</si>
  <si>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</si>
  <si>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</si>
  <si>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</si>
  <si>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</si>
  <si>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</si>
  <si>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</si>
  <si>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</si>
  <si>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113154513</t>
  </si>
  <si>
    <t>Frézování živičného podkladu nebo krytu s naložením hmot na dopravní prostředek plochy do 500 m2 pruhu šířky do 0,5 m, tloušťky vrstvy 50 mm</t>
  </si>
  <si>
    <t>m2</t>
  </si>
  <si>
    <t>CS ÚRS 2025 02</t>
  </si>
  <si>
    <t>4</t>
  </si>
  <si>
    <t>1822500687</t>
  </si>
  <si>
    <t>Online PSC</t>
  </si>
  <si>
    <t>https://podminky.urs.cz/item/CS_URS_2025_02/113154513</t>
  </si>
  <si>
    <t>132154101</t>
  </si>
  <si>
    <t>Hloubení zapažených rýh šířky do 800 mm strojně s urovnáním dna do předepsaného profilu a spádu v hornině třídy těžitelnosti I skupiny 1 a 2 do 20 m3</t>
  </si>
  <si>
    <t>m3</t>
  </si>
  <si>
    <t>1373696414</t>
  </si>
  <si>
    <t>https://podminky.urs.cz/item/CS_URS_2025_02/132154101</t>
  </si>
  <si>
    <t>VV</t>
  </si>
  <si>
    <t>1*0,8*1,3</t>
  </si>
  <si>
    <t>3</t>
  </si>
  <si>
    <t>162551108.1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</si>
  <si>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</si>
  <si>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1506042956</t>
  </si>
  <si>
    <t>0,594+0,08</t>
  </si>
  <si>
    <t>167151101.1</t>
  </si>
  <si>
    <t>Nakládání, skládání a překládání neulehlého výkopku nebo sypaniny strojně nakládání, množství do 100 m3, z horniny třídy těžitelnosti I, skupiny 1 až 3</t>
  </si>
  <si>
    <t>-1450345663</t>
  </si>
  <si>
    <t>5</t>
  </si>
  <si>
    <t>174101101</t>
  </si>
  <si>
    <t>Zásyp sypaninou z jakékoliv horniny strojně s uložením výkopku ve vrstvách se zhutněním jam, šachet, rýh nebo kolem objektů v těchto vykopávkách</t>
  </si>
  <si>
    <t>375247795</t>
  </si>
  <si>
    <t>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</si>
  <si>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</si>
  <si>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</si>
  <si>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-1807621255</t>
  </si>
  <si>
    <t>https://podminky.urs.cz/item/CS_URS_2025_02/175111101</t>
  </si>
  <si>
    <t>1*0,8*0,45</t>
  </si>
  <si>
    <t>7</t>
  </si>
  <si>
    <t>M</t>
  </si>
  <si>
    <t>58337303</t>
  </si>
  <si>
    <t>štěrkopísek frakce 0/8</t>
  </si>
  <si>
    <t>t</t>
  </si>
  <si>
    <t>8</t>
  </si>
  <si>
    <t>102028475</t>
  </si>
  <si>
    <t>0,36*1,65 'Přepočtené koeficientem množství</t>
  </si>
  <si>
    <t>451572111</t>
  </si>
  <si>
    <t>Lože pod potrubí, stoky a drobné objekty v otevřeném výkopu z kameniva drobného těženého 0 až 4 mm</t>
  </si>
  <si>
    <t>1947794981</t>
  </si>
  <si>
    <t>1*0,8*0,1</t>
  </si>
  <si>
    <t>9</t>
  </si>
  <si>
    <t>871311101</t>
  </si>
  <si>
    <t>Montáž vodovodního potrubí z tvrdého PVC-U v otevřeném výkopu z tvrdého PVC s integrovaným těsněnim SDR 11/PN10 D 160 x 6,2 mm</t>
  </si>
  <si>
    <t>m</t>
  </si>
  <si>
    <t>510491278</t>
  </si>
  <si>
    <t>10</t>
  </si>
  <si>
    <t>28612001</t>
  </si>
  <si>
    <t>trubka kanalizační PVC plnostěnná třívrstvá DN 160x1000mm SN12</t>
  </si>
  <si>
    <t>-1640394244</t>
  </si>
  <si>
    <t>11</t>
  </si>
  <si>
    <t>877310310</t>
  </si>
  <si>
    <t>Montáž tvarovek na kanalizačním plastovém potrubí z PP nebo PVC-U hladkého plnostěnného kolen, víček nebo hrdlových uzávěrů DN 150</t>
  </si>
  <si>
    <t>kus</t>
  </si>
  <si>
    <t>-780153021</t>
  </si>
  <si>
    <t>https://podminky.urs.cz/item/CS_URS_2025_02/877310310</t>
  </si>
  <si>
    <t>28617182</t>
  </si>
  <si>
    <t>koleno kanalizační PP třívrstvé SN16 DN 150x45°</t>
  </si>
  <si>
    <t>-747894042</t>
  </si>
  <si>
    <t>13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</si>
  <si>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</si>
  <si>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</si>
  <si>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-2063993383</t>
  </si>
  <si>
    <t>14</t>
  </si>
  <si>
    <t>R-096-002</t>
  </si>
  <si>
    <t>Bourání kanal vpusť</t>
  </si>
  <si>
    <t>1838608494</t>
  </si>
  <si>
    <t>P</t>
  </si>
  <si>
    <t>Poznámka k položce:_x000d_
komplet vč. likvidace</t>
  </si>
  <si>
    <t>57</t>
  </si>
  <si>
    <t xml:space="preserve"> Kryty pozemních komunikací letišť a ploch z kameniva nebo živičné</t>
  </si>
  <si>
    <t>15</t>
  </si>
  <si>
    <t>572531132</t>
  </si>
  <si>
    <t>Vyspravení trhlin dosavadního krytu asfaltovou sanační hmotou oprava trhlin šířky přes 40 do 50 mm</t>
  </si>
  <si>
    <t>1354670737</t>
  </si>
  <si>
    <t>Poznámka k položce:_x000d_
předpoklad</t>
  </si>
  <si>
    <t>16</t>
  </si>
  <si>
    <t>573211109</t>
  </si>
  <si>
    <t>Postřik spojovací PS bez posypu kamenivem z asfaltu silničního, v množství 0,50 kg/m2</t>
  </si>
  <si>
    <t>705339891</t>
  </si>
  <si>
    <t>17</t>
  </si>
  <si>
    <t>577144121</t>
  </si>
  <si>
    <t>Asfaltový beton vrstva obrusná ACO 11 z nemodifikovaného asfaltu s rozprostřením a se zhutněním ACO 11+ v pruhu šířky přes 3 m, po zhutnění tl. 50 mm</t>
  </si>
  <si>
    <t>1566740299</t>
  </si>
  <si>
    <t>18</t>
  </si>
  <si>
    <t>998225111</t>
  </si>
  <si>
    <t>Přesun hmot pro komunikace s krytem z kameniva, monolitickým betonovým nebo živičným dopravní vzdálenost do 200 m jakékoliv délky objektu</t>
  </si>
  <si>
    <t>649254859</t>
  </si>
  <si>
    <t>59</t>
  </si>
  <si>
    <t xml:space="preserve">Kryty pozemních komunikací, letišť a ploch dlážděné   </t>
  </si>
  <si>
    <t>81</t>
  </si>
  <si>
    <t xml:space="preserve"> Potrubí z trub betonových</t>
  </si>
  <si>
    <t>19</t>
  </si>
  <si>
    <t>452112112</t>
  </si>
  <si>
    <t>Osazení betonových dílců prstenců nebo rámů pod poklopy a mříže do malty, výšky do 100 mm</t>
  </si>
  <si>
    <t>-1323967168</t>
  </si>
  <si>
    <t>20</t>
  </si>
  <si>
    <t>895941302</t>
  </si>
  <si>
    <t>Osazení vpusti uliční z betonových dílců DN 450 dno s kalištěm</t>
  </si>
  <si>
    <t>975837089</t>
  </si>
  <si>
    <t>https://podminky.urs.cz/item/CS_URS_2025_02/895941302</t>
  </si>
  <si>
    <t>895941314</t>
  </si>
  <si>
    <t>Osazení vpusti uliční z betonových dílců DN 450 skruž horní 570 mm</t>
  </si>
  <si>
    <t>-486922403</t>
  </si>
  <si>
    <t>22</t>
  </si>
  <si>
    <t>895941331</t>
  </si>
  <si>
    <t>Osazení vpusti uliční z betonových dílců DN 450 skruž průběžná s výtokem</t>
  </si>
  <si>
    <t>1514190713</t>
  </si>
  <si>
    <t>23</t>
  </si>
  <si>
    <t>59223858</t>
  </si>
  <si>
    <t>skruž betonová horní pro uliční vpusť 450x570x50mm</t>
  </si>
  <si>
    <t>-1574466303</t>
  </si>
  <si>
    <t>24</t>
  </si>
  <si>
    <t>59223854</t>
  </si>
  <si>
    <t>skruž betonová s odtokem 150mm PVC pro uliční vpusť 450x350x50mm</t>
  </si>
  <si>
    <t>1731192463</t>
  </si>
  <si>
    <t>25</t>
  </si>
  <si>
    <t>59224470</t>
  </si>
  <si>
    <t>vpusť uliční DN 500 kaliště vysoké 500/525x65mm</t>
  </si>
  <si>
    <t>1890854197</t>
  </si>
  <si>
    <t>26</t>
  </si>
  <si>
    <t>59224469</t>
  </si>
  <si>
    <t>vpusť uliční DN 500 kaliště nízké 500/225x65mm</t>
  </si>
  <si>
    <t>-511681315</t>
  </si>
  <si>
    <t>27</t>
  </si>
  <si>
    <t>59223864</t>
  </si>
  <si>
    <t>prstenec pro uliční vpusť vyrovnávací betonový 390x60x130mm</t>
  </si>
  <si>
    <t>-1329734542</t>
  </si>
  <si>
    <t>28</t>
  </si>
  <si>
    <t>899204112</t>
  </si>
  <si>
    <t>Osazení mříží litinových včetně rámů a košů na bahno pro třídu zatížení D400, E600</t>
  </si>
  <si>
    <t>-1082511131</t>
  </si>
  <si>
    <t>29</t>
  </si>
  <si>
    <t>59223871</t>
  </si>
  <si>
    <t>koš vysoký pro uliční vpusti žárově Pz plech pro rám 500/500mm</t>
  </si>
  <si>
    <t>650222098</t>
  </si>
  <si>
    <t>30</t>
  </si>
  <si>
    <t>59224481</t>
  </si>
  <si>
    <t>mříž vtoková s rámem pro uliční vpusť 500x500, zatížení 40 tun</t>
  </si>
  <si>
    <t>-1356476153</t>
  </si>
  <si>
    <t>31</t>
  </si>
  <si>
    <t>899331111</t>
  </si>
  <si>
    <t>Výšková úprava uličního vstupu nebo vpusti do 200 mm zvýšením poklopu</t>
  </si>
  <si>
    <t>-647692830</t>
  </si>
  <si>
    <t>Ostatní konstrukce a práce, bourání</t>
  </si>
  <si>
    <t>32</t>
  </si>
  <si>
    <t>916241213</t>
  </si>
  <si>
    <t>Osazení obrubníku kamenného se zřízením lože, s vyplněním a zatřením spár cementovou maltou stojatého s boční opěrou z betonu prostého, do lože z betonu prostého</t>
  </si>
  <si>
    <t>1406328809</t>
  </si>
  <si>
    <t>https://podminky.urs.cz/item/CS_URS_2025_02/916241213</t>
  </si>
  <si>
    <t>33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</si>
  <si>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</si>
  <si>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</si>
  <si>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224600077</t>
  </si>
  <si>
    <t>34</t>
  </si>
  <si>
    <t>916991121</t>
  </si>
  <si>
    <t>Lože pod obrubníky, krajníky nebo obruby z dlažebních kostek z betonu prostého</t>
  </si>
  <si>
    <t>-1007448461</t>
  </si>
  <si>
    <t>272*0,2*0,05</t>
  </si>
  <si>
    <t>35</t>
  </si>
  <si>
    <t>919735111</t>
  </si>
  <si>
    <t>Řezání stávajícího živičného krytu nebo podkladu hloubky do 50 mm</t>
  </si>
  <si>
    <t>1003564908</t>
  </si>
  <si>
    <t>https://podminky.urs.cz/item/CS_URS_2025_02/919735111</t>
  </si>
  <si>
    <t>6,07+12,34</t>
  </si>
  <si>
    <t>36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</si>
  <si>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</si>
  <si>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</si>
  <si>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766356831</t>
  </si>
  <si>
    <t>https://podminky.urs.cz/item/CS_URS_2025_02/979024443</t>
  </si>
  <si>
    <t>96</t>
  </si>
  <si>
    <t>Bourání konstrukcí</t>
  </si>
  <si>
    <t>37</t>
  </si>
  <si>
    <t>113202111</t>
  </si>
  <si>
    <t>Vytrhání obrub s vybouráním lože, s přemístěním hmot na skládku na vzdálenost do 3 m nebo s naložením na dopravní prostředek z krajníků nebo obrubníků stojatých</t>
  </si>
  <si>
    <t>1370858527</t>
  </si>
  <si>
    <t>2*136</t>
  </si>
  <si>
    <t>38</t>
  </si>
  <si>
    <t>919112213</t>
  </si>
  <si>
    <t>Řezání dilatačních spár v živičném krytu vytvoření komůrky pro těsnící zálivku šířky 10 mm, hloubky 25 mm</t>
  </si>
  <si>
    <t>-1356334210</t>
  </si>
  <si>
    <t>39</t>
  </si>
  <si>
    <t>919121213</t>
  </si>
  <si>
    <t>Utěsnění dilatačních spár zálivkou za studena v cementobetonovém nebo živičném krytu včetně adhezního nátěru bez těsnicího profilu pod zálivkou, pro komůrky šířky 10 mm, hloubky 25 mm</t>
  </si>
  <si>
    <t>-2029002149</t>
  </si>
  <si>
    <t>40</t>
  </si>
  <si>
    <t>997221551</t>
  </si>
  <si>
    <t>Vodorovná doprava suti bez naložení, ale se složením a s hrubým urovnáním ze sypkých materiálů, na vzdálenost do 1 km</t>
  </si>
  <si>
    <t>324666566</t>
  </si>
  <si>
    <t>41</t>
  </si>
  <si>
    <t>997221559</t>
  </si>
  <si>
    <t>Vodorovná doprava suti bez naložení, ale se složením a s hrubým urovnáním ze sypkých materiálů, na vzdálenost Příplatek k ceně za každý další započatý 1 km přes 1 km</t>
  </si>
  <si>
    <t>-802619620</t>
  </si>
  <si>
    <t>69,96*3 'Přepočtené koeficientem množství</t>
  </si>
  <si>
    <t>42</t>
  </si>
  <si>
    <t>997221611</t>
  </si>
  <si>
    <t>Nakládání na dopravní prostředky pro vodorovnou dopravu suti</t>
  </si>
  <si>
    <t>680318592</t>
  </si>
  <si>
    <t>https://podminky.urs.cz/item/CS_URS_2025_02/997221611</t>
  </si>
  <si>
    <t>43</t>
  </si>
  <si>
    <t>997221873</t>
  </si>
  <si>
    <t>Poplatek za uložení stavebního odpadu na recyklační skládce (skládkovné) zeminy a kamení zatříděného do Katalogu odpadů pod kódem 17 05 04</t>
  </si>
  <si>
    <t>2064824007</t>
  </si>
  <si>
    <t>55,76*0,2+0,674*1,823</t>
  </si>
  <si>
    <t>44</t>
  </si>
  <si>
    <t>997221875</t>
  </si>
  <si>
    <t>Poplatek za uložení stavebního odpadu na recyklační skládce (skládkovné) asfaltového bez obsahu dehtu zatříděného do Katalogu odpadů pod kódem 17 03 02</t>
  </si>
  <si>
    <t>1800006382</t>
  </si>
  <si>
    <t>SAN</t>
  </si>
  <si>
    <t>Případná lokální sanace komunikace - účtováno dle skutečnosti (předpoklad 10%)</t>
  </si>
  <si>
    <t>45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</si>
  <si>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</si>
  <si>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</si>
  <si>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-1939394485</t>
  </si>
  <si>
    <t>https://podminky.urs.cz/item/CS_URS_2025_02/113107341</t>
  </si>
  <si>
    <t>46</t>
  </si>
  <si>
    <t>122151503</t>
  </si>
  <si>
    <t>Odkopávky a prokopávky zapažené strojně v hornině třídy těžitelnosti I skupiny 1 a 2 přes 50 do 100 m3</t>
  </si>
  <si>
    <t>-1443593857</t>
  </si>
  <si>
    <t>https://podminky.urs.cz/item/CS_URS_2025_02/122151503</t>
  </si>
  <si>
    <t>50,05*0,3</t>
  </si>
  <si>
    <t>47</t>
  </si>
  <si>
    <t>162551108</t>
  </si>
  <si>
    <t>2039070752</t>
  </si>
  <si>
    <t>48</t>
  </si>
  <si>
    <t>167151101</t>
  </si>
  <si>
    <t>-1871488965</t>
  </si>
  <si>
    <t>49</t>
  </si>
  <si>
    <t>181152302</t>
  </si>
  <si>
    <t>Úprava pláně na stavbách silnic a dálnic strojně v zářezech mimo skalních se zhutněním</t>
  </si>
  <si>
    <t>-981866850</t>
  </si>
  <si>
    <t>https://podminky.urs.cz/item/CS_URS_2025_02/181152302</t>
  </si>
  <si>
    <t>50</t>
  </si>
  <si>
    <t>213141111</t>
  </si>
  <si>
    <t>Zřízení vrstvy z geotextilie filtrační, separační, odvodňovací, ochranné, výztužné nebo protierozní v rovině nebo ve sklonu do 1:5, šířky do 3 m</t>
  </si>
  <si>
    <t>389577525</t>
  </si>
  <si>
    <t>51</t>
  </si>
  <si>
    <t>69311081</t>
  </si>
  <si>
    <t>geotextilie netkaná separační, ochranná, filtrační, drenážní PES 300g/m2</t>
  </si>
  <si>
    <t>1608034563</t>
  </si>
  <si>
    <t>50,05*1,1 'Přepočtené koeficientem množství</t>
  </si>
  <si>
    <t>52</t>
  </si>
  <si>
    <t>564871116</t>
  </si>
  <si>
    <t>Podklad ze štěrkodrti ŠD s rozprostřením a zhutněním plochy přes 100 m2, po zhutnění tl. 300 mm</t>
  </si>
  <si>
    <t>1775774833</t>
  </si>
  <si>
    <t>https://podminky.urs.cz/item/CS_URS_2025_02/564871116</t>
  </si>
  <si>
    <t>53</t>
  </si>
  <si>
    <t>573111111</t>
  </si>
  <si>
    <t>Postřik infiltrační PI z asfaltu silničního s posypem kamenivem, v množství 0,60 kg/m2</t>
  </si>
  <si>
    <t>1602200282</t>
  </si>
  <si>
    <t>https://podminky.urs.cz/item/CS_URS_2025_02/573111111</t>
  </si>
  <si>
    <t>54</t>
  </si>
  <si>
    <t>577145112</t>
  </si>
  <si>
    <t>Asfaltový beton vrstva ložní ACL 16 z nemodifikovaného asfaltu s rozprostřením a zhutněním ACL 16 + v pruhu šířky do 3 m, po zhutnění tl. 50 mm</t>
  </si>
  <si>
    <t>1153853121</t>
  </si>
  <si>
    <t>https://podminky.urs.cz/item/CS_URS_2025_02/577145112</t>
  </si>
  <si>
    <t>55</t>
  </si>
  <si>
    <t>91588344</t>
  </si>
  <si>
    <t>56</t>
  </si>
  <si>
    <t>1686129951</t>
  </si>
  <si>
    <t>1,635*3 'Přepočtené koeficientem množství</t>
  </si>
  <si>
    <t>182963598</t>
  </si>
  <si>
    <t>58</t>
  </si>
  <si>
    <t>855146554</t>
  </si>
  <si>
    <t>15,015*1,823</t>
  </si>
  <si>
    <t>-1360774481</t>
  </si>
  <si>
    <t>60</t>
  </si>
  <si>
    <t>-98468713</t>
  </si>
  <si>
    <t>SO 02 - Komenského - úsek č.2</t>
  </si>
  <si>
    <t>307712094</t>
  </si>
  <si>
    <t>251160675</t>
  </si>
  <si>
    <t>3*0,8*1,3</t>
  </si>
  <si>
    <t>1678048288</t>
  </si>
  <si>
    <t>1,08+0,24</t>
  </si>
  <si>
    <t>1975419754</t>
  </si>
  <si>
    <t>1047355274</t>
  </si>
  <si>
    <t>1510154683</t>
  </si>
  <si>
    <t>3*0,8*0,45</t>
  </si>
  <si>
    <t>527793508</t>
  </si>
  <si>
    <t>1,08*1,65 'Přepočtené koeficientem množství</t>
  </si>
  <si>
    <t>1437244400</t>
  </si>
  <si>
    <t>3*0,8*0,1</t>
  </si>
  <si>
    <t>363645216</t>
  </si>
  <si>
    <t>-113280908</t>
  </si>
  <si>
    <t>1849180817</t>
  </si>
  <si>
    <t>-1459551347</t>
  </si>
  <si>
    <t>390542526</t>
  </si>
  <si>
    <t>7185215</t>
  </si>
  <si>
    <t>-464626362</t>
  </si>
  <si>
    <t>58559121</t>
  </si>
  <si>
    <t>-1392930541</t>
  </si>
  <si>
    <t>858842493</t>
  </si>
  <si>
    <t>-1222218245</t>
  </si>
  <si>
    <t>1718891696</t>
  </si>
  <si>
    <t>2130527155</t>
  </si>
  <si>
    <t>965351940</t>
  </si>
  <si>
    <t>1279611854</t>
  </si>
  <si>
    <t>1450202237</t>
  </si>
  <si>
    <t>723504878</t>
  </si>
  <si>
    <t>1285431080</t>
  </si>
  <si>
    <t>2015289776</t>
  </si>
  <si>
    <t>1826241478</t>
  </si>
  <si>
    <t>1041337542</t>
  </si>
  <si>
    <t>-301881367</t>
  </si>
  <si>
    <t>1936760272</t>
  </si>
  <si>
    <t>899431111</t>
  </si>
  <si>
    <t>Výšková úprava uličního vstupu nebo vpusti do 200 mm zvýšením krycího hrnce, šoupěte nebo hydrantu bez úpravy armatur</t>
  </si>
  <si>
    <t>1273899172</t>
  </si>
  <si>
    <t>1973826835</t>
  </si>
  <si>
    <t>-1138882690</t>
  </si>
  <si>
    <t>-1583618268</t>
  </si>
  <si>
    <t>451,68*0,2*0,05</t>
  </si>
  <si>
    <t>-885754347</t>
  </si>
  <si>
    <t>-1526197458</t>
  </si>
  <si>
    <t>451,68*2</t>
  </si>
  <si>
    <t>-1027468288</t>
  </si>
  <si>
    <t>-439853751</t>
  </si>
  <si>
    <t>2077351606</t>
  </si>
  <si>
    <t>-1846877996</t>
  </si>
  <si>
    <t>1545294722</t>
  </si>
  <si>
    <t>201,44*3 'Přepočtené koeficientem množství</t>
  </si>
  <si>
    <t>-1249131103</t>
  </si>
  <si>
    <t>1195745286</t>
  </si>
  <si>
    <t>1,32*1,823+185,189*0,2</t>
  </si>
  <si>
    <t>-670995077</t>
  </si>
  <si>
    <t>1022142918</t>
  </si>
  <si>
    <t>-979035593</t>
  </si>
  <si>
    <t>140,87*0,3</t>
  </si>
  <si>
    <t>1918557437</t>
  </si>
  <si>
    <t>-498748787</t>
  </si>
  <si>
    <t>1960216496</t>
  </si>
  <si>
    <t>2058411401</t>
  </si>
  <si>
    <t>-812805276</t>
  </si>
  <si>
    <t>140,87*1,1 'Přepočtené koeficientem množství</t>
  </si>
  <si>
    <t>583444855</t>
  </si>
  <si>
    <t>54496414</t>
  </si>
  <si>
    <t>-2035241800</t>
  </si>
  <si>
    <t>-47979876</t>
  </si>
  <si>
    <t>83764678</t>
  </si>
  <si>
    <t>13,805*3 'Přepočtené koeficientem množství</t>
  </si>
  <si>
    <t>-255402579</t>
  </si>
  <si>
    <t>-1711864516</t>
  </si>
  <si>
    <t>42,261*1,823</t>
  </si>
  <si>
    <t>-952943474</t>
  </si>
  <si>
    <t>61</t>
  </si>
  <si>
    <t>-924563396</t>
  </si>
  <si>
    <t>SO 04 - Havlíčkova</t>
  </si>
  <si>
    <t>SAN - Případná lokální sanace komunikace - účtováno dle skutečnosti (předpoklad 30%)</t>
  </si>
  <si>
    <t>SAN_2 - Oprava jednořádku z kostek (cca 20% celkové délky)</t>
  </si>
  <si>
    <t>-1215052857</t>
  </si>
  <si>
    <t>-1955973559</t>
  </si>
  <si>
    <t>4*0,8*1,3</t>
  </si>
  <si>
    <t>1102380125</t>
  </si>
  <si>
    <t>1,44+0,32</t>
  </si>
  <si>
    <t>910127604</t>
  </si>
  <si>
    <t>-1260172449</t>
  </si>
  <si>
    <t>720967691</t>
  </si>
  <si>
    <t>4*0,8*0,45</t>
  </si>
  <si>
    <t>-30317006</t>
  </si>
  <si>
    <t>1,44*1,65 'Přepočtené koeficientem množství</t>
  </si>
  <si>
    <t>-279146358</t>
  </si>
  <si>
    <t>4*0,8*0,1</t>
  </si>
  <si>
    <t>-437581227</t>
  </si>
  <si>
    <t>21517</t>
  </si>
  <si>
    <t>1340813399</t>
  </si>
  <si>
    <t>1453188253</t>
  </si>
  <si>
    <t>961659030</t>
  </si>
  <si>
    <t>1326427225</t>
  </si>
  <si>
    <t>531331165</t>
  </si>
  <si>
    <t>45454347</t>
  </si>
  <si>
    <t>-698587679</t>
  </si>
  <si>
    <t>-855952745</t>
  </si>
  <si>
    <t>762057856</t>
  </si>
  <si>
    <t>-1503540062</t>
  </si>
  <si>
    <t>1286292305</t>
  </si>
  <si>
    <t>1478365193</t>
  </si>
  <si>
    <t>2056364380</t>
  </si>
  <si>
    <t>-1830556149</t>
  </si>
  <si>
    <t>-1650388769</t>
  </si>
  <si>
    <t>-1228554305</t>
  </si>
  <si>
    <t>-1346643714</t>
  </si>
  <si>
    <t>387515394</t>
  </si>
  <si>
    <t>-848816322</t>
  </si>
  <si>
    <t>-296603641</t>
  </si>
  <si>
    <t>1224951839</t>
  </si>
  <si>
    <t>308019246</t>
  </si>
  <si>
    <t>-778158727</t>
  </si>
  <si>
    <t>763302548</t>
  </si>
  <si>
    <t>-420519475</t>
  </si>
  <si>
    <t>569123652</t>
  </si>
  <si>
    <t>-149460571</t>
  </si>
  <si>
    <t>204,46*3 'Přepočtené koeficientem množství</t>
  </si>
  <si>
    <t>-1623959622</t>
  </si>
  <si>
    <t>860713322</t>
  </si>
  <si>
    <t>1,6*1,823</t>
  </si>
  <si>
    <t>-727878474</t>
  </si>
  <si>
    <t>Případná lokální sanace komunikace - účtováno dle skutečnosti (předpoklad 30%)</t>
  </si>
  <si>
    <t>-1961064103</t>
  </si>
  <si>
    <t>2090289697</t>
  </si>
  <si>
    <t>527,6*0,3</t>
  </si>
  <si>
    <t>-1594206054</t>
  </si>
  <si>
    <t>-1138147672</t>
  </si>
  <si>
    <t>-1947639183</t>
  </si>
  <si>
    <t>805465219</t>
  </si>
  <si>
    <t>559401644</t>
  </si>
  <si>
    <t>527,6*1,1 'Přepočtené koeficientem množství</t>
  </si>
  <si>
    <t>-969239916</t>
  </si>
  <si>
    <t>-1289912186</t>
  </si>
  <si>
    <t>-352403436</t>
  </si>
  <si>
    <t>-706615313</t>
  </si>
  <si>
    <t>757662981</t>
  </si>
  <si>
    <t>51,705*3 'Přepočtené koeficientem množství</t>
  </si>
  <si>
    <t>-2011480073</t>
  </si>
  <si>
    <t>1743149356</t>
  </si>
  <si>
    <t>158,28*1,823</t>
  </si>
  <si>
    <t>429335297</t>
  </si>
  <si>
    <t>1887035152</t>
  </si>
  <si>
    <t>SAN_2</t>
  </si>
  <si>
    <t>Oprava jednořádku z kostek (cca 20% celkové délky)</t>
  </si>
  <si>
    <t>-1220367367</t>
  </si>
  <si>
    <t>-479068899</t>
  </si>
  <si>
    <t>86*0,02*0,05</t>
  </si>
  <si>
    <t>1234324861</t>
  </si>
  <si>
    <t>1301049539</t>
  </si>
  <si>
    <t>SO 05 - Palouková</t>
  </si>
  <si>
    <t>SAN_2 - Oprava jednořádku z kostek (cca 10% celkové délky)</t>
  </si>
  <si>
    <t>-1236761982</t>
  </si>
  <si>
    <t>1575987471</t>
  </si>
  <si>
    <t>"1m potrubí / vpusť + tvarovky" 2*(1*1,3*0,8)</t>
  </si>
  <si>
    <t>1014599419</t>
  </si>
  <si>
    <t>https://podminky.urs.cz/item/CS_URS_2025_02/162551108.1</t>
  </si>
  <si>
    <t>0,72+0,16</t>
  </si>
  <si>
    <t>935179986</t>
  </si>
  <si>
    <t>https://podminky.urs.cz/item/CS_URS_2025_02/167151101.1</t>
  </si>
  <si>
    <t>-879098964</t>
  </si>
  <si>
    <t>https://podminky.urs.cz/item/CS_URS_2025_02/174101101</t>
  </si>
  <si>
    <t>2,08-0,88</t>
  </si>
  <si>
    <t>-1445026801</t>
  </si>
  <si>
    <t>2*(1*0,8*0,45)</t>
  </si>
  <si>
    <t>614366997</t>
  </si>
  <si>
    <t>0,72*1,65 'Přepočtené koeficientem množství</t>
  </si>
  <si>
    <t>1428906495</t>
  </si>
  <si>
    <t>https://podminky.urs.cz/item/CS_URS_2025_02/451572111</t>
  </si>
  <si>
    <t>2*(1*0,8*0,1)</t>
  </si>
  <si>
    <t>-67348510</t>
  </si>
  <si>
    <t>https://podminky.urs.cz/item/CS_URS_2025_02/871311101</t>
  </si>
  <si>
    <t>2*1</t>
  </si>
  <si>
    <t>601282169</t>
  </si>
  <si>
    <t>-1122699669</t>
  </si>
  <si>
    <t>-840112820</t>
  </si>
  <si>
    <t>874417047</t>
  </si>
  <si>
    <t>https://podminky.urs.cz/item/CS_URS_2025_02/998276101</t>
  </si>
  <si>
    <t>1559943664</t>
  </si>
  <si>
    <t>-890732748</t>
  </si>
  <si>
    <t>https://podminky.urs.cz/item/CS_URS_2025_02/572531132</t>
  </si>
  <si>
    <t>401333389</t>
  </si>
  <si>
    <t>https://podminky.urs.cz/item/CS_URS_2025_02/573211109</t>
  </si>
  <si>
    <t>1656775433</t>
  </si>
  <si>
    <t>https://podminky.urs.cz/item/CS_URS_2025_02/577144121</t>
  </si>
  <si>
    <t>1683316889</t>
  </si>
  <si>
    <t>https://podminky.urs.cz/item/CS_URS_2025_02/998225111</t>
  </si>
  <si>
    <t>2095991804</t>
  </si>
  <si>
    <t>https://podminky.urs.cz/item/CS_URS_2025_02/452112112</t>
  </si>
  <si>
    <t>1446395774</t>
  </si>
  <si>
    <t>1277143388</t>
  </si>
  <si>
    <t>https://podminky.urs.cz/item/CS_URS_2025_02/895941314</t>
  </si>
  <si>
    <t>-736052986</t>
  </si>
  <si>
    <t>https://podminky.urs.cz/item/CS_URS_2025_02/895941331</t>
  </si>
  <si>
    <t>1182449537</t>
  </si>
  <si>
    <t>1963597566</t>
  </si>
  <si>
    <t>-514451002</t>
  </si>
  <si>
    <t>1673174974</t>
  </si>
  <si>
    <t>1773114060</t>
  </si>
  <si>
    <t>-82841093</t>
  </si>
  <si>
    <t>https://podminky.urs.cz/item/CS_URS_2025_02/899204112</t>
  </si>
  <si>
    <t>-1371065531</t>
  </si>
  <si>
    <t>398571799</t>
  </si>
  <si>
    <t>-2053177241</t>
  </si>
  <si>
    <t>1461270422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</si>
  <si>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</si>
  <si>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</si>
  <si>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-59125747</t>
  </si>
  <si>
    <t>https://podminky.urs.cz/item/CS_URS_2025_02/916231213</t>
  </si>
  <si>
    <t>59217031</t>
  </si>
  <si>
    <t>obrubník silniční betonový 1000x150x250mm</t>
  </si>
  <si>
    <t>565868044</t>
  </si>
  <si>
    <t>73,3*1,02 'Přepočtené koeficientem množství</t>
  </si>
  <si>
    <t>487459966</t>
  </si>
  <si>
    <t>https://podminky.urs.cz/item/CS_URS_2025_02/916991121</t>
  </si>
  <si>
    <t>73,3*2*0,25*0,05</t>
  </si>
  <si>
    <t>-783769403</t>
  </si>
  <si>
    <t>10,9+5,4</t>
  </si>
  <si>
    <t>1118120767</t>
  </si>
  <si>
    <t>1795976960</t>
  </si>
  <si>
    <t>https://podminky.urs.cz/item/CS_URS_2025_02/113202111</t>
  </si>
  <si>
    <t>916111123.1</t>
  </si>
  <si>
    <t>1297999128</t>
  </si>
  <si>
    <t>1027199768</t>
  </si>
  <si>
    <t>-76182451</t>
  </si>
  <si>
    <t>https://podminky.urs.cz/item/CS_URS_2025_02/919112213</t>
  </si>
  <si>
    <t>1831099810</t>
  </si>
  <si>
    <t>https://podminky.urs.cz/item/CS_URS_2025_02/919121213</t>
  </si>
  <si>
    <t>-367968916</t>
  </si>
  <si>
    <t>-1242035784</t>
  </si>
  <si>
    <t>https://podminky.urs.cz/item/CS_URS_2025_02/997221551</t>
  </si>
  <si>
    <t>-1435203091</t>
  </si>
  <si>
    <t>https://podminky.urs.cz/item/CS_URS_2025_02/997221559</t>
  </si>
  <si>
    <t>109,175*3 'Přepočtené koeficientem množství</t>
  </si>
  <si>
    <t>997221861</t>
  </si>
  <si>
    <t>Poplatek za uložení stavebního odpadu na recyklační skládce (skládkovné) z prostého betonu zatříděného do Katalogu odpadů pod kódem 17 01 01</t>
  </si>
  <si>
    <t>-1086610782</t>
  </si>
  <si>
    <t>https://podminky.urs.cz/item/CS_URS_2025_02/997221861</t>
  </si>
  <si>
    <t>-1930725003</t>
  </si>
  <si>
    <t>https://podminky.urs.cz/item/CS_URS_2025_02/997221873</t>
  </si>
  <si>
    <t>15,027+0,88+0,8</t>
  </si>
  <si>
    <t>-1350487958</t>
  </si>
  <si>
    <t>https://podminky.urs.cz/item/CS_URS_2025_02/997221875</t>
  </si>
  <si>
    <t>964617654</t>
  </si>
  <si>
    <t>-1299623037</t>
  </si>
  <si>
    <t>67,34*0,3</t>
  </si>
  <si>
    <t>-1845944978</t>
  </si>
  <si>
    <t>https://podminky.urs.cz/item/CS_URS_2025_02/162551108</t>
  </si>
  <si>
    <t>1331751770</t>
  </si>
  <si>
    <t>https://podminky.urs.cz/item/CS_URS_2025_02/167151101</t>
  </si>
  <si>
    <t>1023644950</t>
  </si>
  <si>
    <t>1814078300</t>
  </si>
  <si>
    <t>https://podminky.urs.cz/item/CS_URS_2025_02/213141111</t>
  </si>
  <si>
    <t>-33705434</t>
  </si>
  <si>
    <t>67,34*1,1 'Přepočtené koeficientem množství</t>
  </si>
  <si>
    <t>294414886</t>
  </si>
  <si>
    <t>1986596239</t>
  </si>
  <si>
    <t>378787167</t>
  </si>
  <si>
    <t>-1032482624</t>
  </si>
  <si>
    <t>-1905369740</t>
  </si>
  <si>
    <t>6,6</t>
  </si>
  <si>
    <t>-277212265</t>
  </si>
  <si>
    <t>2,2*3 'Přepočtené koeficientem množství</t>
  </si>
  <si>
    <t>62</t>
  </si>
  <si>
    <t>1229132449</t>
  </si>
  <si>
    <t>20,202*1,823</t>
  </si>
  <si>
    <t>63</t>
  </si>
  <si>
    <t>748466088</t>
  </si>
  <si>
    <t>64</t>
  </si>
  <si>
    <t>2129997439</t>
  </si>
  <si>
    <t>Oprava jednořádku z kostek (cca 10% celkové délky)</t>
  </si>
  <si>
    <t>65</t>
  </si>
  <si>
    <t>-1944745908</t>
  </si>
  <si>
    <t>66</t>
  </si>
  <si>
    <t>-1313622603</t>
  </si>
  <si>
    <t>67</t>
  </si>
  <si>
    <t>1915301366</t>
  </si>
  <si>
    <t>14*0,2*0,05</t>
  </si>
  <si>
    <t>68</t>
  </si>
  <si>
    <t>768698137</t>
  </si>
  <si>
    <t>SO 100 - VON</t>
  </si>
  <si>
    <t>VRN - Vedlejší rozpočtové náklady</t>
  </si>
  <si>
    <t xml:space="preserve">    VRN2 - Příprava staveniště</t>
  </si>
  <si>
    <t>VRN</t>
  </si>
  <si>
    <t>Vedlejší rozpočtové náklady</t>
  </si>
  <si>
    <t>VRN2</t>
  </si>
  <si>
    <t>Příprava staveniště</t>
  </si>
  <si>
    <t>005211030R</t>
  </si>
  <si>
    <t>Dočasná dopravní opatření včetně vyřízení veškerých povolení, zvláštní užívání komunikací, včetně poplatků za nájem a administrativu</t>
  </si>
  <si>
    <t>soubor</t>
  </si>
  <si>
    <t>-1019443828</t>
  </si>
  <si>
    <t>012444000</t>
  </si>
  <si>
    <t>Geodetické měření skutečného provedení stavby</t>
  </si>
  <si>
    <t>CS ÚRS 2024 02</t>
  </si>
  <si>
    <t>1024</t>
  </si>
  <si>
    <t>1541042123</t>
  </si>
  <si>
    <t>https://podminky.urs.cz/item/CS_URS_2024_02/012444000</t>
  </si>
  <si>
    <t>023403000</t>
  </si>
  <si>
    <t>Strojní čištění komunikace po fréze</t>
  </si>
  <si>
    <t>CS ÚRS 2024 01</t>
  </si>
  <si>
    <t>-368914909</t>
  </si>
  <si>
    <t>https://podminky.urs.cz/item/CS_URS_2024_01/023403000</t>
  </si>
  <si>
    <t>012164000</t>
  </si>
  <si>
    <t>Vytyčení a zaměření inženýrských sítí</t>
  </si>
  <si>
    <t>-552359881</t>
  </si>
  <si>
    <t>https://podminky.urs.cz/item/CS_URS_2024_02/012164000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</si>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</sst>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54513" TargetMode="External" /><Relationship Id="rId2" Type="http://schemas.openxmlformats.org/officeDocument/2006/relationships/hyperlink" Target="https://podminky.urs.cz/item/CS_URS_2025_02/132154101" TargetMode="External" /><Relationship Id="rId3" Type="http://schemas.openxmlformats.org/officeDocument/2006/relationships/hyperlink" Target="https://podminky.urs.cz/item/CS_URS_2025_02/175111101" TargetMode="External" /><Relationship Id="rId4" Type="http://schemas.openxmlformats.org/officeDocument/2006/relationships/hyperlink" Target="https://podminky.urs.cz/item/CS_URS_2025_02/877310310" TargetMode="External" /><Relationship Id="rId5" Type="http://schemas.openxmlformats.org/officeDocument/2006/relationships/hyperlink" Target="https://podminky.urs.cz/item/CS_URS_2025_02/895941302" TargetMode="External" /><Relationship Id="rId6" Type="http://schemas.openxmlformats.org/officeDocument/2006/relationships/hyperlink" Target="https://podminky.urs.cz/item/CS_URS_2025_02/916241213" TargetMode="External" /><Relationship Id="rId7" Type="http://schemas.openxmlformats.org/officeDocument/2006/relationships/hyperlink" Target="https://podminky.urs.cz/item/CS_URS_2025_02/919735111" TargetMode="External" /><Relationship Id="rId8" Type="http://schemas.openxmlformats.org/officeDocument/2006/relationships/hyperlink" Target="https://podminky.urs.cz/item/CS_URS_2025_02/979024443" TargetMode="External" /><Relationship Id="rId9" Type="http://schemas.openxmlformats.org/officeDocument/2006/relationships/hyperlink" Target="https://podminky.urs.cz/item/CS_URS_2025_02/997221611" TargetMode="External" /><Relationship Id="rId10" Type="http://schemas.openxmlformats.org/officeDocument/2006/relationships/hyperlink" Target="https://podminky.urs.cz/item/CS_URS_2025_02/113107341" TargetMode="External" /><Relationship Id="rId11" Type="http://schemas.openxmlformats.org/officeDocument/2006/relationships/hyperlink" Target="https://podminky.urs.cz/item/CS_URS_2025_02/122151503" TargetMode="External" /><Relationship Id="rId12" Type="http://schemas.openxmlformats.org/officeDocument/2006/relationships/hyperlink" Target="https://podminky.urs.cz/item/CS_URS_2025_02/181152302" TargetMode="External" /><Relationship Id="rId13" Type="http://schemas.openxmlformats.org/officeDocument/2006/relationships/hyperlink" Target="https://podminky.urs.cz/item/CS_URS_2025_02/564871116" TargetMode="External" /><Relationship Id="rId14" Type="http://schemas.openxmlformats.org/officeDocument/2006/relationships/hyperlink" Target="https://podminky.urs.cz/item/CS_URS_2025_02/573111111" TargetMode="External" /><Relationship Id="rId15" Type="http://schemas.openxmlformats.org/officeDocument/2006/relationships/hyperlink" Target="https://podminky.urs.cz/item/CS_URS_2025_02/577145112" TargetMode="External" /><Relationship Id="rId16" Type="http://schemas.openxmlformats.org/officeDocument/2006/relationships/hyperlink" Target="https://podminky.urs.cz/item/CS_URS_2025_02/99722161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54513" TargetMode="External" /><Relationship Id="rId2" Type="http://schemas.openxmlformats.org/officeDocument/2006/relationships/hyperlink" Target="https://podminky.urs.cz/item/CS_URS_2025_02/132154101" TargetMode="External" /><Relationship Id="rId3" Type="http://schemas.openxmlformats.org/officeDocument/2006/relationships/hyperlink" Target="https://podminky.urs.cz/item/CS_URS_2025_02/175111101" TargetMode="External" /><Relationship Id="rId4" Type="http://schemas.openxmlformats.org/officeDocument/2006/relationships/hyperlink" Target="https://podminky.urs.cz/item/CS_URS_2025_02/877310310" TargetMode="External" /><Relationship Id="rId5" Type="http://schemas.openxmlformats.org/officeDocument/2006/relationships/hyperlink" Target="https://podminky.urs.cz/item/CS_URS_2025_02/895941302" TargetMode="External" /><Relationship Id="rId6" Type="http://schemas.openxmlformats.org/officeDocument/2006/relationships/hyperlink" Target="https://podminky.urs.cz/item/CS_URS_2025_02/916241213" TargetMode="External" /><Relationship Id="rId7" Type="http://schemas.openxmlformats.org/officeDocument/2006/relationships/hyperlink" Target="https://podminky.urs.cz/item/CS_URS_2025_02/919735111" TargetMode="External" /><Relationship Id="rId8" Type="http://schemas.openxmlformats.org/officeDocument/2006/relationships/hyperlink" Target="https://podminky.urs.cz/item/CS_URS_2025_02/979024443" TargetMode="External" /><Relationship Id="rId9" Type="http://schemas.openxmlformats.org/officeDocument/2006/relationships/hyperlink" Target="https://podminky.urs.cz/item/CS_URS_2025_02/997221611" TargetMode="External" /><Relationship Id="rId10" Type="http://schemas.openxmlformats.org/officeDocument/2006/relationships/hyperlink" Target="https://podminky.urs.cz/item/CS_URS_2025_02/113107341" TargetMode="External" /><Relationship Id="rId11" Type="http://schemas.openxmlformats.org/officeDocument/2006/relationships/hyperlink" Target="https://podminky.urs.cz/item/CS_URS_2025_02/122151503" TargetMode="External" /><Relationship Id="rId12" Type="http://schemas.openxmlformats.org/officeDocument/2006/relationships/hyperlink" Target="https://podminky.urs.cz/item/CS_URS_2025_02/181152302" TargetMode="External" /><Relationship Id="rId13" Type="http://schemas.openxmlformats.org/officeDocument/2006/relationships/hyperlink" Target="https://podminky.urs.cz/item/CS_URS_2025_02/564871116" TargetMode="External" /><Relationship Id="rId14" Type="http://schemas.openxmlformats.org/officeDocument/2006/relationships/hyperlink" Target="https://podminky.urs.cz/item/CS_URS_2025_02/573111111" TargetMode="External" /><Relationship Id="rId15" Type="http://schemas.openxmlformats.org/officeDocument/2006/relationships/hyperlink" Target="https://podminky.urs.cz/item/CS_URS_2025_02/577145112" TargetMode="External" /><Relationship Id="rId16" Type="http://schemas.openxmlformats.org/officeDocument/2006/relationships/hyperlink" Target="https://podminky.urs.cz/item/CS_URS_2025_02/99722161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54513" TargetMode="External" /><Relationship Id="rId2" Type="http://schemas.openxmlformats.org/officeDocument/2006/relationships/hyperlink" Target="https://podminky.urs.cz/item/CS_URS_2025_02/132154101" TargetMode="External" /><Relationship Id="rId3" Type="http://schemas.openxmlformats.org/officeDocument/2006/relationships/hyperlink" Target="https://podminky.urs.cz/item/CS_URS_2025_02/175111101" TargetMode="External" /><Relationship Id="rId4" Type="http://schemas.openxmlformats.org/officeDocument/2006/relationships/hyperlink" Target="https://podminky.urs.cz/item/CS_URS_2025_02/877310310" TargetMode="External" /><Relationship Id="rId5" Type="http://schemas.openxmlformats.org/officeDocument/2006/relationships/hyperlink" Target="https://podminky.urs.cz/item/CS_URS_2025_02/895941302" TargetMode="External" /><Relationship Id="rId6" Type="http://schemas.openxmlformats.org/officeDocument/2006/relationships/hyperlink" Target="https://podminky.urs.cz/item/CS_URS_2025_02/919735111" TargetMode="External" /><Relationship Id="rId7" Type="http://schemas.openxmlformats.org/officeDocument/2006/relationships/hyperlink" Target="https://podminky.urs.cz/item/CS_URS_2025_02/997221611" TargetMode="External" /><Relationship Id="rId8" Type="http://schemas.openxmlformats.org/officeDocument/2006/relationships/hyperlink" Target="https://podminky.urs.cz/item/CS_URS_2025_02/113107341" TargetMode="External" /><Relationship Id="rId9" Type="http://schemas.openxmlformats.org/officeDocument/2006/relationships/hyperlink" Target="https://podminky.urs.cz/item/CS_URS_2025_02/122151503" TargetMode="External" /><Relationship Id="rId10" Type="http://schemas.openxmlformats.org/officeDocument/2006/relationships/hyperlink" Target="https://podminky.urs.cz/item/CS_URS_2025_02/181152302" TargetMode="External" /><Relationship Id="rId11" Type="http://schemas.openxmlformats.org/officeDocument/2006/relationships/hyperlink" Target="https://podminky.urs.cz/item/CS_URS_2025_02/564871116" TargetMode="External" /><Relationship Id="rId12" Type="http://schemas.openxmlformats.org/officeDocument/2006/relationships/hyperlink" Target="https://podminky.urs.cz/item/CS_URS_2025_02/573111111" TargetMode="External" /><Relationship Id="rId13" Type="http://schemas.openxmlformats.org/officeDocument/2006/relationships/hyperlink" Target="https://podminky.urs.cz/item/CS_URS_2025_02/577145112" TargetMode="External" /><Relationship Id="rId14" Type="http://schemas.openxmlformats.org/officeDocument/2006/relationships/hyperlink" Target="https://podminky.urs.cz/item/CS_URS_2025_02/997221611" TargetMode="External" /><Relationship Id="rId15" Type="http://schemas.openxmlformats.org/officeDocument/2006/relationships/hyperlink" Target="https://podminky.urs.cz/item/CS_URS_2025_02/979024443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54513" TargetMode="External" /><Relationship Id="rId2" Type="http://schemas.openxmlformats.org/officeDocument/2006/relationships/hyperlink" Target="https://podminky.urs.cz/item/CS_URS_2025_02/132154101" TargetMode="External" /><Relationship Id="rId3" Type="http://schemas.openxmlformats.org/officeDocument/2006/relationships/hyperlink" Target="https://podminky.urs.cz/item/CS_URS_2025_02/162551108.1" TargetMode="External" /><Relationship Id="rId4" Type="http://schemas.openxmlformats.org/officeDocument/2006/relationships/hyperlink" Target="https://podminky.urs.cz/item/CS_URS_2025_02/167151101.1" TargetMode="External" /><Relationship Id="rId5" Type="http://schemas.openxmlformats.org/officeDocument/2006/relationships/hyperlink" Target="https://podminky.urs.cz/item/CS_URS_2025_02/174101101" TargetMode="External" /><Relationship Id="rId6" Type="http://schemas.openxmlformats.org/officeDocument/2006/relationships/hyperlink" Target="https://podminky.urs.cz/item/CS_URS_2025_02/175111101" TargetMode="External" /><Relationship Id="rId7" Type="http://schemas.openxmlformats.org/officeDocument/2006/relationships/hyperlink" Target="https://podminky.urs.cz/item/CS_URS_2025_02/451572111" TargetMode="External" /><Relationship Id="rId8" Type="http://schemas.openxmlformats.org/officeDocument/2006/relationships/hyperlink" Target="https://podminky.urs.cz/item/CS_URS_2025_02/871311101" TargetMode="External" /><Relationship Id="rId9" Type="http://schemas.openxmlformats.org/officeDocument/2006/relationships/hyperlink" Target="https://podminky.urs.cz/item/CS_URS_2025_02/877310310" TargetMode="External" /><Relationship Id="rId10" Type="http://schemas.openxmlformats.org/officeDocument/2006/relationships/hyperlink" Target="https://podminky.urs.cz/item/CS_URS_2025_02/998276101" TargetMode="External" /><Relationship Id="rId11" Type="http://schemas.openxmlformats.org/officeDocument/2006/relationships/hyperlink" Target="https://podminky.urs.cz/item/CS_URS_2025_02/572531132" TargetMode="External" /><Relationship Id="rId12" Type="http://schemas.openxmlformats.org/officeDocument/2006/relationships/hyperlink" Target="https://podminky.urs.cz/item/CS_URS_2025_02/573211109" TargetMode="External" /><Relationship Id="rId13" Type="http://schemas.openxmlformats.org/officeDocument/2006/relationships/hyperlink" Target="https://podminky.urs.cz/item/CS_URS_2025_02/577144121" TargetMode="External" /><Relationship Id="rId14" Type="http://schemas.openxmlformats.org/officeDocument/2006/relationships/hyperlink" Target="https://podminky.urs.cz/item/CS_URS_2025_02/998225111" TargetMode="External" /><Relationship Id="rId15" Type="http://schemas.openxmlformats.org/officeDocument/2006/relationships/hyperlink" Target="https://podminky.urs.cz/item/CS_URS_2025_02/452112112" TargetMode="External" /><Relationship Id="rId16" Type="http://schemas.openxmlformats.org/officeDocument/2006/relationships/hyperlink" Target="https://podminky.urs.cz/item/CS_URS_2025_02/895941302" TargetMode="External" /><Relationship Id="rId17" Type="http://schemas.openxmlformats.org/officeDocument/2006/relationships/hyperlink" Target="https://podminky.urs.cz/item/CS_URS_2025_02/895941314" TargetMode="External" /><Relationship Id="rId18" Type="http://schemas.openxmlformats.org/officeDocument/2006/relationships/hyperlink" Target="https://podminky.urs.cz/item/CS_URS_2025_02/895941331" TargetMode="External" /><Relationship Id="rId19" Type="http://schemas.openxmlformats.org/officeDocument/2006/relationships/hyperlink" Target="https://podminky.urs.cz/item/CS_URS_2025_02/899204112" TargetMode="External" /><Relationship Id="rId20" Type="http://schemas.openxmlformats.org/officeDocument/2006/relationships/hyperlink" Target="https://podminky.urs.cz/item/CS_URS_2025_02/916231213" TargetMode="External" /><Relationship Id="rId21" Type="http://schemas.openxmlformats.org/officeDocument/2006/relationships/hyperlink" Target="https://podminky.urs.cz/item/CS_URS_2025_02/916991121" TargetMode="External" /><Relationship Id="rId22" Type="http://schemas.openxmlformats.org/officeDocument/2006/relationships/hyperlink" Target="https://podminky.urs.cz/item/CS_URS_2025_02/919735111" TargetMode="External" /><Relationship Id="rId23" Type="http://schemas.openxmlformats.org/officeDocument/2006/relationships/hyperlink" Target="https://podminky.urs.cz/item/CS_URS_2025_02/979024443" TargetMode="External" /><Relationship Id="rId24" Type="http://schemas.openxmlformats.org/officeDocument/2006/relationships/hyperlink" Target="https://podminky.urs.cz/item/CS_URS_2025_02/113202111" TargetMode="External" /><Relationship Id="rId25" Type="http://schemas.openxmlformats.org/officeDocument/2006/relationships/hyperlink" Target="https://podminky.urs.cz/item/CS_URS_2025_02/979024443" TargetMode="External" /><Relationship Id="rId26" Type="http://schemas.openxmlformats.org/officeDocument/2006/relationships/hyperlink" Target="https://podminky.urs.cz/item/CS_URS_2025_02/919112213" TargetMode="External" /><Relationship Id="rId27" Type="http://schemas.openxmlformats.org/officeDocument/2006/relationships/hyperlink" Target="https://podminky.urs.cz/item/CS_URS_2025_02/919121213" TargetMode="External" /><Relationship Id="rId28" Type="http://schemas.openxmlformats.org/officeDocument/2006/relationships/hyperlink" Target="https://podminky.urs.cz/item/CS_URS_2025_02/997221611" TargetMode="External" /><Relationship Id="rId29" Type="http://schemas.openxmlformats.org/officeDocument/2006/relationships/hyperlink" Target="https://podminky.urs.cz/item/CS_URS_2025_02/997221551" TargetMode="External" /><Relationship Id="rId30" Type="http://schemas.openxmlformats.org/officeDocument/2006/relationships/hyperlink" Target="https://podminky.urs.cz/item/CS_URS_2025_02/997221559" TargetMode="External" /><Relationship Id="rId31" Type="http://schemas.openxmlformats.org/officeDocument/2006/relationships/hyperlink" Target="https://podminky.urs.cz/item/CS_URS_2025_02/997221861" TargetMode="External" /><Relationship Id="rId32" Type="http://schemas.openxmlformats.org/officeDocument/2006/relationships/hyperlink" Target="https://podminky.urs.cz/item/CS_URS_2025_02/997221873" TargetMode="External" /><Relationship Id="rId33" Type="http://schemas.openxmlformats.org/officeDocument/2006/relationships/hyperlink" Target="https://podminky.urs.cz/item/CS_URS_2025_02/997221875" TargetMode="External" /><Relationship Id="rId34" Type="http://schemas.openxmlformats.org/officeDocument/2006/relationships/hyperlink" Target="https://podminky.urs.cz/item/CS_URS_2025_02/113107341" TargetMode="External" /><Relationship Id="rId35" Type="http://schemas.openxmlformats.org/officeDocument/2006/relationships/hyperlink" Target="https://podminky.urs.cz/item/CS_URS_2025_02/122151503" TargetMode="External" /><Relationship Id="rId36" Type="http://schemas.openxmlformats.org/officeDocument/2006/relationships/hyperlink" Target="https://podminky.urs.cz/item/CS_URS_2025_02/162551108" TargetMode="External" /><Relationship Id="rId37" Type="http://schemas.openxmlformats.org/officeDocument/2006/relationships/hyperlink" Target="https://podminky.urs.cz/item/CS_URS_2025_02/167151101" TargetMode="External" /><Relationship Id="rId38" Type="http://schemas.openxmlformats.org/officeDocument/2006/relationships/hyperlink" Target="https://podminky.urs.cz/item/CS_URS_2025_02/181152302" TargetMode="External" /><Relationship Id="rId39" Type="http://schemas.openxmlformats.org/officeDocument/2006/relationships/hyperlink" Target="https://podminky.urs.cz/item/CS_URS_2025_02/213141111" TargetMode="External" /><Relationship Id="rId40" Type="http://schemas.openxmlformats.org/officeDocument/2006/relationships/hyperlink" Target="https://podminky.urs.cz/item/CS_URS_2025_02/564871116" TargetMode="External" /><Relationship Id="rId41" Type="http://schemas.openxmlformats.org/officeDocument/2006/relationships/hyperlink" Target="https://podminky.urs.cz/item/CS_URS_2025_02/573111111" TargetMode="External" /><Relationship Id="rId42" Type="http://schemas.openxmlformats.org/officeDocument/2006/relationships/hyperlink" Target="https://podminky.urs.cz/item/CS_URS_2025_02/577145112" TargetMode="External" /><Relationship Id="rId43" Type="http://schemas.openxmlformats.org/officeDocument/2006/relationships/hyperlink" Target="https://podminky.urs.cz/item/CS_URS_2025_02/997221611" TargetMode="External" /><Relationship Id="rId44" Type="http://schemas.openxmlformats.org/officeDocument/2006/relationships/hyperlink" Target="https://podminky.urs.cz/item/CS_URS_2025_02/997221551" TargetMode="External" /><Relationship Id="rId45" Type="http://schemas.openxmlformats.org/officeDocument/2006/relationships/hyperlink" Target="https://podminky.urs.cz/item/CS_URS_2025_02/997221559" TargetMode="External" /><Relationship Id="rId46" Type="http://schemas.openxmlformats.org/officeDocument/2006/relationships/hyperlink" Target="https://podminky.urs.cz/item/CS_URS_2025_02/997221873" TargetMode="External" /><Relationship Id="rId47" Type="http://schemas.openxmlformats.org/officeDocument/2006/relationships/hyperlink" Target="https://podminky.urs.cz/item/CS_URS_2025_02/997221875" TargetMode="External" /><Relationship Id="rId48" Type="http://schemas.openxmlformats.org/officeDocument/2006/relationships/hyperlink" Target="https://podminky.urs.cz/item/CS_URS_2025_02/998225111" TargetMode="External" /><Relationship Id="rId49" Type="http://schemas.openxmlformats.org/officeDocument/2006/relationships/hyperlink" Target="https://podminky.urs.cz/item/CS_URS_2025_02/113202111" TargetMode="External" /><Relationship Id="rId50" Type="http://schemas.openxmlformats.org/officeDocument/2006/relationships/hyperlink" Target="https://podminky.urs.cz/item/CS_URS_2025_02/916991121" TargetMode="External" /><Relationship Id="rId51" Type="http://schemas.openxmlformats.org/officeDocument/2006/relationships/hyperlink" Target="https://podminky.urs.cz/item/CS_URS_2025_02/979024443" TargetMode="External" /><Relationship Id="rId5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444000" TargetMode="External" /><Relationship Id="rId2" Type="http://schemas.openxmlformats.org/officeDocument/2006/relationships/hyperlink" Target="https://podminky.urs.cz/item/CS_URS_2024_01/023403000" TargetMode="External" /><Relationship Id="rId3" Type="http://schemas.openxmlformats.org/officeDocument/2006/relationships/hyperlink" Target="https://podminky.urs.cz/item/CS_URS_2024_02/012164000" TargetMode="External" /><Relationship Id="rId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2025012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komunikací v lokalitě Komenského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Šternberk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21. 11. 2025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Šternberk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ROUND(SUM(AG55:AG59),2)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ROUND(SUM(AS55:AS59),2)</f>
        <v>0</v>
      </c>
      <c r="AT54" s="106">
        <f>ROUND(SUM(AV54:AW54),2)</f>
        <v>0</v>
      </c>
      <c r="AU54" s="107">
        <f>ROUND(SUM(AU55:AU59),5)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ROUND(SUM(AZ55:AZ59),2)</f>
        <v>0</v>
      </c>
      <c r="BA54" s="106">
        <f>ROUND(SUM(BA55:BA59),2)</f>
        <v>0</v>
      </c>
      <c r="BB54" s="106">
        <f>ROUND(SUM(BB55:BB59),2)</f>
        <v>0</v>
      </c>
      <c r="BC54" s="106">
        <f>ROUND(SUM(BC55:BC59),2)</f>
        <v>0</v>
      </c>
      <c r="BD54" s="108">
        <f>ROUND(SUM(BD55:BD59),2)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Komenského - úsek...'!J30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 01 - Komenského - úsek...'!P87</f>
        <v>0</v>
      </c>
      <c r="AV55" s="120">
        <f>'SO 01 - Komenského - úsek...'!J33</f>
        <v>0</v>
      </c>
      <c r="AW55" s="120">
        <f>'SO 01 - Komenského - úsek...'!J34</f>
        <v>0</v>
      </c>
      <c r="AX55" s="120">
        <f>'SO 01 - Komenského - úsek...'!J35</f>
        <v>0</v>
      </c>
      <c r="AY55" s="120">
        <f>'SO 01 - Komenského - úsek...'!J36</f>
        <v>0</v>
      </c>
      <c r="AZ55" s="120">
        <f>'SO 01 - Komenského - úsek...'!F33</f>
        <v>0</v>
      </c>
      <c r="BA55" s="120">
        <f>'SO 01 - Komenského - úsek...'!F34</f>
        <v>0</v>
      </c>
      <c r="BB55" s="120">
        <f>'SO 01 - Komenského - úsek...'!F35</f>
        <v>0</v>
      </c>
      <c r="BC55" s="120">
        <f>'SO 01 - Komenského - úsek...'!F36</f>
        <v>0</v>
      </c>
      <c r="BD55" s="122">
        <f>'SO 01 - Komenského - úsek...'!F37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02 - Komenského - úsek...'!J30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'SO 02 - Komenského - úsek...'!P86</f>
        <v>0</v>
      </c>
      <c r="AV56" s="120">
        <f>'SO 02 - Komenského - úsek...'!J33</f>
        <v>0</v>
      </c>
      <c r="AW56" s="120">
        <f>'SO 02 - Komenského - úsek...'!J34</f>
        <v>0</v>
      </c>
      <c r="AX56" s="120">
        <f>'SO 02 - Komenského - úsek...'!J35</f>
        <v>0</v>
      </c>
      <c r="AY56" s="120">
        <f>'SO 02 - Komenského - úsek...'!J36</f>
        <v>0</v>
      </c>
      <c r="AZ56" s="120">
        <f>'SO 02 - Komenského - úsek...'!F33</f>
        <v>0</v>
      </c>
      <c r="BA56" s="120">
        <f>'SO 02 - Komenského - úsek...'!F34</f>
        <v>0</v>
      </c>
      <c r="BB56" s="120">
        <f>'SO 02 - Komenského - úsek...'!F35</f>
        <v>0</v>
      </c>
      <c r="BC56" s="120">
        <f>'SO 02 - Komenského - úsek...'!F36</f>
        <v>0</v>
      </c>
      <c r="BD56" s="122">
        <f>'SO 02 - Komenského - úsek...'!F37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04 - Havlíčkova'!J30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'SO 04 - Havlíčkova'!P87</f>
        <v>0</v>
      </c>
      <c r="AV57" s="120">
        <f>'SO 04 - Havlíčkova'!J33</f>
        <v>0</v>
      </c>
      <c r="AW57" s="120">
        <f>'SO 04 - Havlíčkova'!J34</f>
        <v>0</v>
      </c>
      <c r="AX57" s="120">
        <f>'SO 04 - Havlíčkova'!J35</f>
        <v>0</v>
      </c>
      <c r="AY57" s="120">
        <f>'SO 04 - Havlíčkova'!J36</f>
        <v>0</v>
      </c>
      <c r="AZ57" s="120">
        <f>'SO 04 - Havlíčkova'!F33</f>
        <v>0</v>
      </c>
      <c r="BA57" s="120">
        <f>'SO 04 - Havlíčkova'!F34</f>
        <v>0</v>
      </c>
      <c r="BB57" s="120">
        <f>'SO 04 - Havlíčkova'!F35</f>
        <v>0</v>
      </c>
      <c r="BC57" s="120">
        <f>'SO 04 - Havlíčkova'!F36</f>
        <v>0</v>
      </c>
      <c r="BD57" s="122">
        <f>'SO 04 - Havlíčkova'!F37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05 - Palouková'!J30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19">
        <v>0</v>
      </c>
      <c r="AT58" s="120">
        <f>ROUND(SUM(AV58:AW58),2)</f>
        <v>0</v>
      </c>
      <c r="AU58" s="121">
        <f>'SO 05 - Palouková'!P87</f>
        <v>0</v>
      </c>
      <c r="AV58" s="120">
        <f>'SO 05 - Palouková'!J33</f>
        <v>0</v>
      </c>
      <c r="AW58" s="120">
        <f>'SO 05 - Palouková'!J34</f>
        <v>0</v>
      </c>
      <c r="AX58" s="120">
        <f>'SO 05 - Palouková'!J35</f>
        <v>0</v>
      </c>
      <c r="AY58" s="120">
        <f>'SO 05 - Palouková'!J36</f>
        <v>0</v>
      </c>
      <c r="AZ58" s="120">
        <f>'SO 05 - Palouková'!F33</f>
        <v>0</v>
      </c>
      <c r="BA58" s="120">
        <f>'SO 05 - Palouková'!F34</f>
        <v>0</v>
      </c>
      <c r="BB58" s="120">
        <f>'SO 05 - Palouková'!F35</f>
        <v>0</v>
      </c>
      <c r="BC58" s="120">
        <f>'SO 05 - Palouková'!F36</f>
        <v>0</v>
      </c>
      <c r="BD58" s="122">
        <f>'SO 05 - Palouková'!F37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7" customFormat="1" ht="16.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100 - VON'!J30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24">
        <v>0</v>
      </c>
      <c r="AT59" s="125">
        <f>ROUND(SUM(AV59:AW59),2)</f>
        <v>0</v>
      </c>
      <c r="AU59" s="126">
        <f>'SO 100 - VON'!P82</f>
        <v>0</v>
      </c>
      <c r="AV59" s="125">
        <f>'SO 100 - VON'!J33</f>
        <v>0</v>
      </c>
      <c r="AW59" s="125">
        <f>'SO 100 - VON'!J34</f>
        <v>0</v>
      </c>
      <c r="AX59" s="125">
        <f>'SO 100 - VON'!J35</f>
        <v>0</v>
      </c>
      <c r="AY59" s="125">
        <f>'SO 100 - VON'!J36</f>
        <v>0</v>
      </c>
      <c r="AZ59" s="125">
        <f>'SO 100 - VON'!F33</f>
        <v>0</v>
      </c>
      <c r="BA59" s="125">
        <f>'SO 100 - VON'!F34</f>
        <v>0</v>
      </c>
      <c r="BB59" s="125">
        <f>'SO 100 - VON'!F35</f>
        <v>0</v>
      </c>
      <c r="BC59" s="125">
        <f>'SO 100 - VON'!F36</f>
        <v>0</v>
      </c>
      <c r="BD59" s="127">
        <f>'SO 100 - VON'!F37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aQQGUwEuJw6o7lU3l6xicsie1MXc3Mb6IPxUxkgeitM5m+fqZOpCDa6HAgrDBCt1ZZSwMlHl6PvD8qyk1xJf9Q==" hashValue="DJJts2+Zp8ULfcja77opv5MJUrsRlcfwFTArihGNTmaZkUwNe+celbJBU9Lja9+6vxf8WZFCjqDr9PJ3SaufX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Komenského - úsek...'!C2" display="/"/>
    <hyperlink ref="A56" location="'SO 02 - Komenského - úsek...'!C2" display="/"/>
    <hyperlink ref="A57" location="'SO 04 - Havlíčkova'!C2" display="/"/>
    <hyperlink ref="A58" location="'SO 05 - Palouková'!C2" display="/"/>
    <hyperlink ref="A59" location="'SO 100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komunikací v lokalitě Komenského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21. 11. 2025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ROUND((SUM(BE87:BE188)),  2)</f>
        <v>0</v>
      </c>
      <c r="G33" s="38"/>
      <c r="H33" s="38"/>
      <c r="I33" s="148">
        <v>0.20999999999999999</v>
      </c>
      <c r="J33" s="147">
        <f>ROUND(((SUM(BE87:BE188))*I33),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ROUND((SUM(BF87:BF188)),  2)</f>
        <v>0</v>
      </c>
      <c r="G34" s="38"/>
      <c r="H34" s="38"/>
      <c r="I34" s="148">
        <v>0.12</v>
      </c>
      <c r="J34" s="147">
        <f>ROUND(((SUM(BF87:BF188))*I34),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ROUND((SUM(BG87:BG188)),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ROUND((SUM(BH87:BH188)),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ROUND((SUM(BI87:BI188)),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Oprava komunikací v lokalitě Komenského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Komenského - úsek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Šternberk</v>
      </c>
      <c r="G52" s="40"/>
      <c r="H52" s="40"/>
      <c r="I52" s="32" t="s">
        <v>23</v>
      </c>
      <c r="J52" s="72" t="str">
        <f>IF(J12="","",J12)</f>
        <v>21. 11. 2025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Šternberk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106</v>
      </c>
      <c r="E63" s="174"/>
      <c r="F63" s="174"/>
      <c r="G63" s="174"/>
      <c r="H63" s="174"/>
      <c r="I63" s="174"/>
      <c r="J63" s="175">
        <f>J120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107</v>
      </c>
      <c r="E64" s="174"/>
      <c r="F64" s="174"/>
      <c r="G64" s="174"/>
      <c r="H64" s="174"/>
      <c r="I64" s="174"/>
      <c r="J64" s="175">
        <f>J121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108</v>
      </c>
      <c r="E65" s="174"/>
      <c r="F65" s="174"/>
      <c r="G65" s="174"/>
      <c r="H65" s="174"/>
      <c r="I65" s="174"/>
      <c r="J65" s="175">
        <f>J136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109</v>
      </c>
      <c r="E66" s="174"/>
      <c r="F66" s="174"/>
      <c r="G66" s="174"/>
      <c r="H66" s="174"/>
      <c r="I66" s="174"/>
      <c r="J66" s="175">
        <f>J147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110</v>
      </c>
      <c r="E67" s="168"/>
      <c r="F67" s="168"/>
      <c r="G67" s="168"/>
      <c r="H67" s="168"/>
      <c r="I67" s="168"/>
      <c r="J67" s="169">
        <f>J160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Oprava komunikací v lokalitě Komenského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97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01 - Komenského - úsek č.1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Šternberk</v>
      </c>
      <c r="G81" s="40"/>
      <c r="H81" s="40"/>
      <c r="I81" s="32" t="s">
        <v>23</v>
      </c>
      <c r="J81" s="72" t="str">
        <f>IF(J12="","",J12)</f>
        <v>21. 11. 2025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Šternberk</v>
      </c>
      <c r="G83" s="40"/>
      <c r="H83" s="40"/>
      <c r="I83" s="32" t="s">
        <v>33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112</v>
      </c>
      <c r="D86" s="180" t="s">
        <v>58</v>
      </c>
      <c r="E86" s="180" t="s">
        <v>54</v>
      </c>
      <c r="F86" s="180" t="s">
        <v>55</v>
      </c>
      <c r="G86" s="180" t="s">
        <v>113</v>
      </c>
      <c r="H86" s="180" t="s">
        <v>114</v>
      </c>
      <c r="I86" s="180" t="s">
        <v>115</v>
      </c>
      <c r="J86" s="180" t="s">
        <v>101</v>
      </c>
      <c r="K86" s="181" t="s">
        <v>116</v>
      </c>
      <c r="L86" s="182"/>
      <c r="M86" s="92" t="s">
        <v>19</v>
      </c>
      <c r="N86" s="93" t="s">
        <v>43</v>
      </c>
      <c r="O86" s="93" t="s">
        <v>117</v>
      </c>
      <c r="P86" s="93" t="s">
        <v>118</v>
      </c>
      <c r="Q86" s="93" t="s">
        <v>119</v>
      </c>
      <c r="R86" s="93" t="s">
        <v>120</v>
      </c>
      <c r="S86" s="93" t="s">
        <v>121</v>
      </c>
      <c r="T86" s="94" t="s">
        <v>122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123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P88+P160</f>
        <v>0</v>
      </c>
      <c r="Q87" s="96"/>
      <c r="R87" s="185">
        <f>R88+R160</f>
        <v>148.37795252478</v>
      </c>
      <c r="S87" s="96"/>
      <c r="T87" s="186">
        <f>T88+T160</f>
        <v>118.6224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102</v>
      </c>
      <c r="BK87" s="187">
        <f>BK88+BK160</f>
        <v>0</v>
      </c>
    </row>
    <row r="88" s="12" customFormat="1" ht="25.92" customHeight="1">
      <c r="A88" s="12"/>
      <c r="B88" s="188"/>
      <c r="C88" s="189"/>
      <c r="D88" s="190" t="s">
        <v>72</v>
      </c>
      <c r="E88" s="191" t="s">
        <v>124</v>
      </c>
      <c r="F88" s="191" t="s">
        <v>125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P89+P114+P120+P121+P136+P147</f>
        <v>0</v>
      </c>
      <c r="Q88" s="196"/>
      <c r="R88" s="197">
        <f>R89+R114+R120+R121+R136+R147</f>
        <v>107.05171757478</v>
      </c>
      <c r="S88" s="196"/>
      <c r="T88" s="198">
        <f>T89+T114+T120+T121+T136+T147</f>
        <v>113.7175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73</v>
      </c>
      <c r="AY88" s="199" t="s">
        <v>126</v>
      </c>
      <c r="BK88" s="201">
        <f>BK89+BK114+BK120+BK121+BK136+BK147</f>
        <v>0</v>
      </c>
    </row>
    <row r="89" s="12" customFormat="1" ht="22.8" customHeight="1">
      <c r="A89" s="12"/>
      <c r="B89" s="188"/>
      <c r="C89" s="189"/>
      <c r="D89" s="190" t="s">
        <v>72</v>
      </c>
      <c r="E89" s="202" t="s">
        <v>81</v>
      </c>
      <c r="F89" s="202" t="s">
        <v>127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SUM(P90:P113)</f>
        <v>0</v>
      </c>
      <c r="Q89" s="196"/>
      <c r="R89" s="197">
        <f>SUM(R90:R113)</f>
        <v>0.75792223999999997</v>
      </c>
      <c r="S89" s="196"/>
      <c r="T89" s="198">
        <f>SUM(T90:T113)</f>
        <v>57.957500000000003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81</v>
      </c>
      <c r="AY89" s="199" t="s">
        <v>126</v>
      </c>
      <c r="BK89" s="201">
        <f>SUM(BK90:BK113)</f>
        <v>0</v>
      </c>
    </row>
    <row r="90" s="2" customFormat="1" ht="44.25" customHeight="1">
      <c r="A90" s="38"/>
      <c r="B90" s="39"/>
      <c r="C90" s="204" t="s">
        <v>81</v>
      </c>
      <c r="D90" s="204" t="s">
        <v>128</v>
      </c>
      <c r="E90" s="205" t="s">
        <v>129</v>
      </c>
      <c r="F90" s="206" t="s">
        <v>130</v>
      </c>
      <c r="G90" s="207" t="s">
        <v>131</v>
      </c>
      <c r="H90" s="208">
        <v>500.5</v>
      </c>
      <c r="I90" s="209"/>
      <c r="J90" s="210">
        <f>ROUND(I90*H90,2)</f>
        <v>0</v>
      </c>
      <c r="K90" s="206" t="s">
        <v>132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1.4280000000000001E-05</v>
      </c>
      <c r="R90" s="213">
        <f>Q90*H90</f>
        <v>0.0071471400000000006</v>
      </c>
      <c r="S90" s="213">
        <v>0.11500000000000001</v>
      </c>
      <c r="T90" s="214">
        <f>S90*H90</f>
        <v>57.557500000000005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133</v>
      </c>
      <c r="AT90" s="215" t="s">
        <v>128</v>
      </c>
      <c r="AU90" s="215" t="s">
        <v>83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133</v>
      </c>
      <c r="BM90" s="215" t="s">
        <v>134</v>
      </c>
    </row>
    <row r="91" s="2" customFormat="1">
      <c r="A91" s="38"/>
      <c r="B91" s="39"/>
      <c r="C91" s="40"/>
      <c r="D91" s="217" t="s">
        <v>135</v>
      </c>
      <c r="E91" s="40"/>
      <c r="F91" s="218" t="s">
        <v>136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135</v>
      </c>
      <c r="AU91" s="17" t="s">
        <v>83</v>
      </c>
    </row>
    <row r="92" s="2" customFormat="1" ht="44.25" customHeight="1">
      <c r="A92" s="38"/>
      <c r="B92" s="39"/>
      <c r="C92" s="204" t="s">
        <v>83</v>
      </c>
      <c r="D92" s="204" t="s">
        <v>128</v>
      </c>
      <c r="E92" s="205" t="s">
        <v>137</v>
      </c>
      <c r="F92" s="206" t="s">
        <v>138</v>
      </c>
      <c r="G92" s="207" t="s">
        <v>139</v>
      </c>
      <c r="H92" s="208">
        <v>1.04</v>
      </c>
      <c r="I92" s="209"/>
      <c r="J92" s="210">
        <f>ROUND(I92*H92,2)</f>
        <v>0</v>
      </c>
      <c r="K92" s="206" t="s">
        <v>132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83</v>
      </c>
      <c r="AY92" s="17" t="s">
        <v>126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133</v>
      </c>
      <c r="BM92" s="215" t="s">
        <v>140</v>
      </c>
    </row>
    <row r="93" s="2" customFormat="1">
      <c r="A93" s="38"/>
      <c r="B93" s="39"/>
      <c r="C93" s="40"/>
      <c r="D93" s="217" t="s">
        <v>135</v>
      </c>
      <c r="E93" s="40"/>
      <c r="F93" s="218" t="s">
        <v>141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83</v>
      </c>
    </row>
    <row r="94" s="13" customFormat="1">
      <c r="A94" s="13"/>
      <c r="B94" s="222"/>
      <c r="C94" s="223"/>
      <c r="D94" s="224" t="s">
        <v>142</v>
      </c>
      <c r="E94" s="225" t="s">
        <v>19</v>
      </c>
      <c r="F94" s="226" t="s">
        <v>143</v>
      </c>
      <c r="G94" s="223"/>
      <c r="H94" s="227">
        <v>1.04</v>
      </c>
      <c r="I94" s="228"/>
      <c r="J94" s="223"/>
      <c r="K94" s="223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142</v>
      </c>
      <c r="AU94" s="233" t="s">
        <v>83</v>
      </c>
      <c r="AV94" s="13" t="s">
        <v>83</v>
      </c>
      <c r="AW94" s="13" t="s">
        <v>35</v>
      </c>
      <c r="AX94" s="13" t="s">
        <v>81</v>
      </c>
      <c r="AY94" s="233" t="s">
        <v>126</v>
      </c>
    </row>
    <row r="95" s="2" customFormat="1" ht="62.7" customHeight="1">
      <c r="A95" s="38"/>
      <c r="B95" s="39"/>
      <c r="C95" s="204" t="s">
        <v>144</v>
      </c>
      <c r="D95" s="204" t="s">
        <v>128</v>
      </c>
      <c r="E95" s="205" t="s">
        <v>145</v>
      </c>
      <c r="F95" s="206" t="s">
        <v>146</v>
      </c>
      <c r="G95" s="207" t="s">
        <v>139</v>
      </c>
      <c r="H95" s="208">
        <v>0.67400000000000004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83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133</v>
      </c>
      <c r="BM95" s="215" t="s">
        <v>147</v>
      </c>
    </row>
    <row r="96" s="13" customFormat="1">
      <c r="A96" s="13"/>
      <c r="B96" s="222"/>
      <c r="C96" s="223"/>
      <c r="D96" s="224" t="s">
        <v>142</v>
      </c>
      <c r="E96" s="225" t="s">
        <v>19</v>
      </c>
      <c r="F96" s="226" t="s">
        <v>148</v>
      </c>
      <c r="G96" s="223"/>
      <c r="H96" s="227">
        <v>0.67400000000000004</v>
      </c>
      <c r="I96" s="228"/>
      <c r="J96" s="223"/>
      <c r="K96" s="223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142</v>
      </c>
      <c r="AU96" s="233" t="s">
        <v>83</v>
      </c>
      <c r="AV96" s="13" t="s">
        <v>83</v>
      </c>
      <c r="AW96" s="13" t="s">
        <v>35</v>
      </c>
      <c r="AX96" s="13" t="s">
        <v>81</v>
      </c>
      <c r="AY96" s="233" t="s">
        <v>126</v>
      </c>
    </row>
    <row r="97" s="2" customFormat="1" ht="44.25" customHeight="1">
      <c r="A97" s="38"/>
      <c r="B97" s="39"/>
      <c r="C97" s="204" t="s">
        <v>133</v>
      </c>
      <c r="D97" s="204" t="s">
        <v>128</v>
      </c>
      <c r="E97" s="205" t="s">
        <v>149</v>
      </c>
      <c r="F97" s="206" t="s">
        <v>150</v>
      </c>
      <c r="G97" s="207" t="s">
        <v>139</v>
      </c>
      <c r="H97" s="208">
        <v>0.67400000000000004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133</v>
      </c>
      <c r="AT97" s="215" t="s">
        <v>128</v>
      </c>
      <c r="AU97" s="215" t="s">
        <v>83</v>
      </c>
      <c r="AY97" s="17" t="s">
        <v>126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133</v>
      </c>
      <c r="BM97" s="215" t="s">
        <v>151</v>
      </c>
    </row>
    <row r="98" s="2" customFormat="1" ht="44.25" customHeight="1">
      <c r="A98" s="38"/>
      <c r="B98" s="39"/>
      <c r="C98" s="204" t="s">
        <v>152</v>
      </c>
      <c r="D98" s="204" t="s">
        <v>128</v>
      </c>
      <c r="E98" s="205" t="s">
        <v>153</v>
      </c>
      <c r="F98" s="206" t="s">
        <v>154</v>
      </c>
      <c r="G98" s="207" t="s">
        <v>139</v>
      </c>
      <c r="H98" s="208">
        <v>0.36599999999999999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83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133</v>
      </c>
      <c r="BM98" s="215" t="s">
        <v>155</v>
      </c>
    </row>
    <row r="99" s="2" customFormat="1" ht="66.75" customHeight="1">
      <c r="A99" s="38"/>
      <c r="B99" s="39"/>
      <c r="C99" s="204" t="s">
        <v>156</v>
      </c>
      <c r="D99" s="204" t="s">
        <v>128</v>
      </c>
      <c r="E99" s="205" t="s">
        <v>157</v>
      </c>
      <c r="F99" s="206" t="s">
        <v>158</v>
      </c>
      <c r="G99" s="207" t="s">
        <v>139</v>
      </c>
      <c r="H99" s="208">
        <v>0.35999999999999999</v>
      </c>
      <c r="I99" s="209"/>
      <c r="J99" s="210">
        <f>ROUND(I99*H99,2)</f>
        <v>0</v>
      </c>
      <c r="K99" s="206" t="s">
        <v>132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133</v>
      </c>
      <c r="AT99" s="215" t="s">
        <v>128</v>
      </c>
      <c r="AU99" s="215" t="s">
        <v>83</v>
      </c>
      <c r="AY99" s="17" t="s">
        <v>126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133</v>
      </c>
      <c r="BM99" s="215" t="s">
        <v>159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160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83</v>
      </c>
    </row>
    <row r="101" s="13" customFormat="1">
      <c r="A101" s="13"/>
      <c r="B101" s="222"/>
      <c r="C101" s="223"/>
      <c r="D101" s="224" t="s">
        <v>142</v>
      </c>
      <c r="E101" s="225" t="s">
        <v>19</v>
      </c>
      <c r="F101" s="226" t="s">
        <v>161</v>
      </c>
      <c r="G101" s="223"/>
      <c r="H101" s="227">
        <v>0.35999999999999999</v>
      </c>
      <c r="I101" s="228"/>
      <c r="J101" s="223"/>
      <c r="K101" s="223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142</v>
      </c>
      <c r="AU101" s="233" t="s">
        <v>83</v>
      </c>
      <c r="AV101" s="13" t="s">
        <v>83</v>
      </c>
      <c r="AW101" s="13" t="s">
        <v>35</v>
      </c>
      <c r="AX101" s="13" t="s">
        <v>81</v>
      </c>
      <c r="AY101" s="233" t="s">
        <v>126</v>
      </c>
    </row>
    <row r="102" s="2" customFormat="1" ht="16.5" customHeight="1">
      <c r="A102" s="38"/>
      <c r="B102" s="39"/>
      <c r="C102" s="234" t="s">
        <v>162</v>
      </c>
      <c r="D102" s="234" t="s">
        <v>163</v>
      </c>
      <c r="E102" s="235" t="s">
        <v>164</v>
      </c>
      <c r="F102" s="236" t="s">
        <v>165</v>
      </c>
      <c r="G102" s="237" t="s">
        <v>166</v>
      </c>
      <c r="H102" s="238">
        <v>0.59399999999999997</v>
      </c>
      <c r="I102" s="239"/>
      <c r="J102" s="240">
        <f>ROUND(I102*H102,2)</f>
        <v>0</v>
      </c>
      <c r="K102" s="236" t="s">
        <v>132</v>
      </c>
      <c r="L102" s="241"/>
      <c r="M102" s="242" t="s">
        <v>19</v>
      </c>
      <c r="N102" s="243" t="s">
        <v>44</v>
      </c>
      <c r="O102" s="84"/>
      <c r="P102" s="213">
        <f>O102*H102</f>
        <v>0</v>
      </c>
      <c r="Q102" s="213">
        <v>1</v>
      </c>
      <c r="R102" s="213">
        <f>Q102*H102</f>
        <v>0.59399999999999997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167</v>
      </c>
      <c r="AT102" s="215" t="s">
        <v>163</v>
      </c>
      <c r="AU102" s="215" t="s">
        <v>83</v>
      </c>
      <c r="AY102" s="17" t="s">
        <v>126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133</v>
      </c>
      <c r="BM102" s="215" t="s">
        <v>168</v>
      </c>
    </row>
    <row r="103" s="13" customFormat="1">
      <c r="A103" s="13"/>
      <c r="B103" s="222"/>
      <c r="C103" s="223"/>
      <c r="D103" s="224" t="s">
        <v>142</v>
      </c>
      <c r="E103" s="223"/>
      <c r="F103" s="226" t="s">
        <v>169</v>
      </c>
      <c r="G103" s="223"/>
      <c r="H103" s="227">
        <v>0.59399999999999997</v>
      </c>
      <c r="I103" s="228"/>
      <c r="J103" s="223"/>
      <c r="K103" s="223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142</v>
      </c>
      <c r="AU103" s="233" t="s">
        <v>83</v>
      </c>
      <c r="AV103" s="13" t="s">
        <v>83</v>
      </c>
      <c r="AW103" s="13" t="s">
        <v>4</v>
      </c>
      <c r="AX103" s="13" t="s">
        <v>81</v>
      </c>
      <c r="AY103" s="233" t="s">
        <v>126</v>
      </c>
    </row>
    <row r="104" s="2" customFormat="1" ht="33" customHeight="1">
      <c r="A104" s="38"/>
      <c r="B104" s="39"/>
      <c r="C104" s="204" t="s">
        <v>167</v>
      </c>
      <c r="D104" s="204" t="s">
        <v>128</v>
      </c>
      <c r="E104" s="205" t="s">
        <v>170</v>
      </c>
      <c r="F104" s="206" t="s">
        <v>171</v>
      </c>
      <c r="G104" s="207" t="s">
        <v>139</v>
      </c>
      <c r="H104" s="208">
        <v>0.080000000000000002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1.8907700000000001</v>
      </c>
      <c r="R104" s="213">
        <f>Q104*H104</f>
        <v>0.1512616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133</v>
      </c>
      <c r="AT104" s="215" t="s">
        <v>128</v>
      </c>
      <c r="AU104" s="215" t="s">
        <v>83</v>
      </c>
      <c r="AY104" s="17" t="s">
        <v>126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133</v>
      </c>
      <c r="BM104" s="215" t="s">
        <v>172</v>
      </c>
    </row>
    <row r="105" s="13" customFormat="1">
      <c r="A105" s="13"/>
      <c r="B105" s="222"/>
      <c r="C105" s="223"/>
      <c r="D105" s="224" t="s">
        <v>142</v>
      </c>
      <c r="E105" s="225" t="s">
        <v>19</v>
      </c>
      <c r="F105" s="226" t="s">
        <v>173</v>
      </c>
      <c r="G105" s="223"/>
      <c r="H105" s="227">
        <v>0.080000000000000002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142</v>
      </c>
      <c r="AU105" s="233" t="s">
        <v>83</v>
      </c>
      <c r="AV105" s="13" t="s">
        <v>83</v>
      </c>
      <c r="AW105" s="13" t="s">
        <v>35</v>
      </c>
      <c r="AX105" s="13" t="s">
        <v>81</v>
      </c>
      <c r="AY105" s="233" t="s">
        <v>126</v>
      </c>
    </row>
    <row r="106" s="2" customFormat="1" ht="37.8" customHeight="1">
      <c r="A106" s="38"/>
      <c r="B106" s="39"/>
      <c r="C106" s="204" t="s">
        <v>174</v>
      </c>
      <c r="D106" s="204" t="s">
        <v>128</v>
      </c>
      <c r="E106" s="205" t="s">
        <v>175</v>
      </c>
      <c r="F106" s="206" t="s">
        <v>176</v>
      </c>
      <c r="G106" s="207" t="s">
        <v>177</v>
      </c>
      <c r="H106" s="208">
        <v>1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1.1E-05</v>
      </c>
      <c r="R106" s="213">
        <f>Q106*H106</f>
        <v>1.1E-05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133</v>
      </c>
      <c r="AT106" s="215" t="s">
        <v>128</v>
      </c>
      <c r="AU106" s="215" t="s">
        <v>83</v>
      </c>
      <c r="AY106" s="17" t="s">
        <v>126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133</v>
      </c>
      <c r="BM106" s="215" t="s">
        <v>178</v>
      </c>
    </row>
    <row r="107" s="2" customFormat="1" ht="24.15" customHeight="1">
      <c r="A107" s="38"/>
      <c r="B107" s="39"/>
      <c r="C107" s="234" t="s">
        <v>179</v>
      </c>
      <c r="D107" s="234" t="s">
        <v>163</v>
      </c>
      <c r="E107" s="235" t="s">
        <v>180</v>
      </c>
      <c r="F107" s="236" t="s">
        <v>181</v>
      </c>
      <c r="G107" s="237" t="s">
        <v>177</v>
      </c>
      <c r="H107" s="238">
        <v>1</v>
      </c>
      <c r="I107" s="239"/>
      <c r="J107" s="240">
        <f>ROUND(I107*H107,2)</f>
        <v>0</v>
      </c>
      <c r="K107" s="236" t="s">
        <v>19</v>
      </c>
      <c r="L107" s="241"/>
      <c r="M107" s="242" t="s">
        <v>19</v>
      </c>
      <c r="N107" s="243" t="s">
        <v>44</v>
      </c>
      <c r="O107" s="84"/>
      <c r="P107" s="213">
        <f>O107*H107</f>
        <v>0</v>
      </c>
      <c r="Q107" s="213">
        <v>0.0038999999999999998</v>
      </c>
      <c r="R107" s="213">
        <f>Q107*H107</f>
        <v>0.0038999999999999998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167</v>
      </c>
      <c r="AT107" s="215" t="s">
        <v>163</v>
      </c>
      <c r="AU107" s="215" t="s">
        <v>83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133</v>
      </c>
      <c r="BM107" s="215" t="s">
        <v>182</v>
      </c>
    </row>
    <row r="108" s="2" customFormat="1" ht="44.25" customHeight="1">
      <c r="A108" s="38"/>
      <c r="B108" s="39"/>
      <c r="C108" s="204" t="s">
        <v>183</v>
      </c>
      <c r="D108" s="204" t="s">
        <v>128</v>
      </c>
      <c r="E108" s="205" t="s">
        <v>184</v>
      </c>
      <c r="F108" s="206" t="s">
        <v>185</v>
      </c>
      <c r="G108" s="207" t="s">
        <v>186</v>
      </c>
      <c r="H108" s="208">
        <v>2</v>
      </c>
      <c r="I108" s="209"/>
      <c r="J108" s="210">
        <f>ROUND(I108*H108,2)</f>
        <v>0</v>
      </c>
      <c r="K108" s="206" t="s">
        <v>132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1.2500000000000001E-06</v>
      </c>
      <c r="R108" s="213">
        <f>Q108*H108</f>
        <v>2.5000000000000002E-06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133</v>
      </c>
      <c r="AT108" s="215" t="s">
        <v>128</v>
      </c>
      <c r="AU108" s="215" t="s">
        <v>83</v>
      </c>
      <c r="AY108" s="17" t="s">
        <v>126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133</v>
      </c>
      <c r="BM108" s="215" t="s">
        <v>187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188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83</v>
      </c>
    </row>
    <row r="110" s="2" customFormat="1" ht="21.75" customHeight="1">
      <c r="A110" s="38"/>
      <c r="B110" s="39"/>
      <c r="C110" s="234" t="s">
        <v>8</v>
      </c>
      <c r="D110" s="234" t="s">
        <v>163</v>
      </c>
      <c r="E110" s="235" t="s">
        <v>189</v>
      </c>
      <c r="F110" s="236" t="s">
        <v>190</v>
      </c>
      <c r="G110" s="237" t="s">
        <v>186</v>
      </c>
      <c r="H110" s="238">
        <v>2</v>
      </c>
      <c r="I110" s="239"/>
      <c r="J110" s="240">
        <f>ROUND(I110*H110,2)</f>
        <v>0</v>
      </c>
      <c r="K110" s="236" t="s">
        <v>132</v>
      </c>
      <c r="L110" s="241"/>
      <c r="M110" s="242" t="s">
        <v>19</v>
      </c>
      <c r="N110" s="243" t="s">
        <v>44</v>
      </c>
      <c r="O110" s="84"/>
      <c r="P110" s="213">
        <f>O110*H110</f>
        <v>0</v>
      </c>
      <c r="Q110" s="213">
        <v>0.00080000000000000004</v>
      </c>
      <c r="R110" s="213">
        <f>Q110*H110</f>
        <v>0.0016000000000000001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167</v>
      </c>
      <c r="AT110" s="215" t="s">
        <v>163</v>
      </c>
      <c r="AU110" s="215" t="s">
        <v>83</v>
      </c>
      <c r="AY110" s="17" t="s">
        <v>126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133</v>
      </c>
      <c r="BM110" s="215" t="s">
        <v>191</v>
      </c>
    </row>
    <row r="111" s="2" customFormat="1" ht="49.05" customHeight="1">
      <c r="A111" s="38"/>
      <c r="B111" s="39"/>
      <c r="C111" s="204" t="s">
        <v>192</v>
      </c>
      <c r="D111" s="204" t="s">
        <v>128</v>
      </c>
      <c r="E111" s="205" t="s">
        <v>193</v>
      </c>
      <c r="F111" s="206" t="s">
        <v>194</v>
      </c>
      <c r="G111" s="207" t="s">
        <v>166</v>
      </c>
      <c r="H111" s="208">
        <v>0.75800000000000001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133</v>
      </c>
      <c r="AT111" s="215" t="s">
        <v>128</v>
      </c>
      <c r="AU111" s="215" t="s">
        <v>83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133</v>
      </c>
      <c r="BM111" s="215" t="s">
        <v>195</v>
      </c>
    </row>
    <row r="112" s="2" customFormat="1" ht="16.5" customHeight="1">
      <c r="A112" s="38"/>
      <c r="B112" s="39"/>
      <c r="C112" s="204" t="s">
        <v>196</v>
      </c>
      <c r="D112" s="204" t="s">
        <v>128</v>
      </c>
      <c r="E112" s="205" t="s">
        <v>197</v>
      </c>
      <c r="F112" s="206" t="s">
        <v>198</v>
      </c>
      <c r="G112" s="207" t="s">
        <v>186</v>
      </c>
      <c r="H112" s="208">
        <v>1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0.40000000000000002</v>
      </c>
      <c r="T112" s="214">
        <f>S112*H112</f>
        <v>0.40000000000000002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133</v>
      </c>
      <c r="AT112" s="215" t="s">
        <v>128</v>
      </c>
      <c r="AU112" s="215" t="s">
        <v>83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133</v>
      </c>
      <c r="BM112" s="215" t="s">
        <v>199</v>
      </c>
    </row>
    <row r="113" s="2" customFormat="1">
      <c r="A113" s="38"/>
      <c r="B113" s="39"/>
      <c r="C113" s="40"/>
      <c r="D113" s="224" t="s">
        <v>200</v>
      </c>
      <c r="E113" s="40"/>
      <c r="F113" s="244" t="s">
        <v>201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200</v>
      </c>
      <c r="AU113" s="17" t="s">
        <v>83</v>
      </c>
    </row>
    <row r="114" s="12" customFormat="1" ht="22.8" customHeight="1">
      <c r="A114" s="12"/>
      <c r="B114" s="188"/>
      <c r="C114" s="189"/>
      <c r="D114" s="190" t="s">
        <v>72</v>
      </c>
      <c r="E114" s="202" t="s">
        <v>202</v>
      </c>
      <c r="F114" s="202" t="s">
        <v>203</v>
      </c>
      <c r="G114" s="189"/>
      <c r="H114" s="189"/>
      <c r="I114" s="192"/>
      <c r="J114" s="203">
        <f>BK114</f>
        <v>0</v>
      </c>
      <c r="K114" s="189"/>
      <c r="L114" s="194"/>
      <c r="M114" s="195"/>
      <c r="N114" s="196"/>
      <c r="O114" s="196"/>
      <c r="P114" s="197">
        <f>SUM(P115:P119)</f>
        <v>0</v>
      </c>
      <c r="Q114" s="196"/>
      <c r="R114" s="197">
        <f>SUM(R115:R119)</f>
        <v>65.256072000000003</v>
      </c>
      <c r="S114" s="196"/>
      <c r="T114" s="198">
        <f>SUM(T115:T119)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9" t="s">
        <v>81</v>
      </c>
      <c r="AT114" s="200" t="s">
        <v>72</v>
      </c>
      <c r="AU114" s="200" t="s">
        <v>81</v>
      </c>
      <c r="AY114" s="199" t="s">
        <v>126</v>
      </c>
      <c r="BK114" s="201">
        <f>SUM(BK115:BK119)</f>
        <v>0</v>
      </c>
    </row>
    <row r="115" s="2" customFormat="1" ht="33" customHeight="1">
      <c r="A115" s="38"/>
      <c r="B115" s="39"/>
      <c r="C115" s="204" t="s">
        <v>204</v>
      </c>
      <c r="D115" s="204" t="s">
        <v>128</v>
      </c>
      <c r="E115" s="205" t="s">
        <v>205</v>
      </c>
      <c r="F115" s="206" t="s">
        <v>206</v>
      </c>
      <c r="G115" s="207" t="s">
        <v>177</v>
      </c>
      <c r="H115" s="208">
        <v>30</v>
      </c>
      <c r="I115" s="209"/>
      <c r="J115" s="210">
        <f>ROUND(I115*H115,2)</f>
        <v>0</v>
      </c>
      <c r="K115" s="206" t="s">
        <v>19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0.0035328999999999998</v>
      </c>
      <c r="R115" s="213">
        <f>Q115*H115</f>
        <v>0.105987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133</v>
      </c>
      <c r="AT115" s="215" t="s">
        <v>128</v>
      </c>
      <c r="AU115" s="215" t="s">
        <v>83</v>
      </c>
      <c r="AY115" s="17" t="s">
        <v>126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133</v>
      </c>
      <c r="BM115" s="215" t="s">
        <v>207</v>
      </c>
    </row>
    <row r="116" s="2" customFormat="1">
      <c r="A116" s="38"/>
      <c r="B116" s="39"/>
      <c r="C116" s="40"/>
      <c r="D116" s="224" t="s">
        <v>200</v>
      </c>
      <c r="E116" s="40"/>
      <c r="F116" s="244" t="s">
        <v>208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200</v>
      </c>
      <c r="AU116" s="17" t="s">
        <v>83</v>
      </c>
    </row>
    <row r="117" s="2" customFormat="1" ht="24.15" customHeight="1">
      <c r="A117" s="38"/>
      <c r="B117" s="39"/>
      <c r="C117" s="204" t="s">
        <v>209</v>
      </c>
      <c r="D117" s="204" t="s">
        <v>128</v>
      </c>
      <c r="E117" s="205" t="s">
        <v>210</v>
      </c>
      <c r="F117" s="206" t="s">
        <v>211</v>
      </c>
      <c r="G117" s="207" t="s">
        <v>131</v>
      </c>
      <c r="H117" s="208">
        <v>500.5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0.00051000000000000004</v>
      </c>
      <c r="R117" s="213">
        <f>Q117*H117</f>
        <v>0.25525500000000001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133</v>
      </c>
      <c r="AT117" s="215" t="s">
        <v>128</v>
      </c>
      <c r="AU117" s="215" t="s">
        <v>83</v>
      </c>
      <c r="AY117" s="17" t="s">
        <v>126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133</v>
      </c>
      <c r="BM117" s="215" t="s">
        <v>212</v>
      </c>
    </row>
    <row r="118" s="2" customFormat="1" ht="49.05" customHeight="1">
      <c r="A118" s="38"/>
      <c r="B118" s="39"/>
      <c r="C118" s="204" t="s">
        <v>213</v>
      </c>
      <c r="D118" s="204" t="s">
        <v>128</v>
      </c>
      <c r="E118" s="205" t="s">
        <v>214</v>
      </c>
      <c r="F118" s="206" t="s">
        <v>215</v>
      </c>
      <c r="G118" s="207" t="s">
        <v>131</v>
      </c>
      <c r="H118" s="208">
        <v>500.5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0.12966</v>
      </c>
      <c r="R118" s="213">
        <f>Q118*H118</f>
        <v>64.894829999999999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133</v>
      </c>
      <c r="AT118" s="215" t="s">
        <v>128</v>
      </c>
      <c r="AU118" s="215" t="s">
        <v>83</v>
      </c>
      <c r="AY118" s="17" t="s">
        <v>126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133</v>
      </c>
      <c r="BM118" s="215" t="s">
        <v>216</v>
      </c>
    </row>
    <row r="119" s="2" customFormat="1" ht="44.25" customHeight="1">
      <c r="A119" s="38"/>
      <c r="B119" s="39"/>
      <c r="C119" s="204" t="s">
        <v>217</v>
      </c>
      <c r="D119" s="204" t="s">
        <v>128</v>
      </c>
      <c r="E119" s="205" t="s">
        <v>218</v>
      </c>
      <c r="F119" s="206" t="s">
        <v>219</v>
      </c>
      <c r="G119" s="207" t="s">
        <v>166</v>
      </c>
      <c r="H119" s="208">
        <v>65.256</v>
      </c>
      <c r="I119" s="209"/>
      <c r="J119" s="210">
        <f>ROUND(I119*H119,2)</f>
        <v>0</v>
      </c>
      <c r="K119" s="206" t="s">
        <v>19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133</v>
      </c>
      <c r="AT119" s="215" t="s">
        <v>128</v>
      </c>
      <c r="AU119" s="215" t="s">
        <v>83</v>
      </c>
      <c r="AY119" s="17" t="s">
        <v>126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133</v>
      </c>
      <c r="BM119" s="215" t="s">
        <v>220</v>
      </c>
    </row>
    <row r="120" s="12" customFormat="1" ht="22.8" customHeight="1">
      <c r="A120" s="12"/>
      <c r="B120" s="188"/>
      <c r="C120" s="189"/>
      <c r="D120" s="190" t="s">
        <v>72</v>
      </c>
      <c r="E120" s="202" t="s">
        <v>221</v>
      </c>
      <c r="F120" s="202" t="s">
        <v>222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v>0</v>
      </c>
      <c r="Q120" s="196"/>
      <c r="R120" s="197">
        <v>0</v>
      </c>
      <c r="S120" s="196"/>
      <c r="T120" s="198"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81</v>
      </c>
      <c r="AT120" s="200" t="s">
        <v>72</v>
      </c>
      <c r="AU120" s="200" t="s">
        <v>81</v>
      </c>
      <c r="AY120" s="199" t="s">
        <v>126</v>
      </c>
      <c r="BK120" s="201">
        <v>0</v>
      </c>
    </row>
    <row r="121" s="12" customFormat="1" ht="22.8" customHeight="1">
      <c r="A121" s="12"/>
      <c r="B121" s="188"/>
      <c r="C121" s="189"/>
      <c r="D121" s="190" t="s">
        <v>72</v>
      </c>
      <c r="E121" s="202" t="s">
        <v>223</v>
      </c>
      <c r="F121" s="202" t="s">
        <v>224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SUM(P122:P135)</f>
        <v>0</v>
      </c>
      <c r="Q121" s="196"/>
      <c r="R121" s="197">
        <f>SUM(R122:R135)</f>
        <v>1.9370250000000002</v>
      </c>
      <c r="S121" s="196"/>
      <c r="T121" s="198">
        <f>SUM(T122:T135)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81</v>
      </c>
      <c r="AT121" s="200" t="s">
        <v>72</v>
      </c>
      <c r="AU121" s="200" t="s">
        <v>81</v>
      </c>
      <c r="AY121" s="199" t="s">
        <v>126</v>
      </c>
      <c r="BK121" s="201">
        <f>SUM(BK122:BK135)</f>
        <v>0</v>
      </c>
    </row>
    <row r="122" s="2" customFormat="1" ht="33" customHeight="1">
      <c r="A122" s="38"/>
      <c r="B122" s="39"/>
      <c r="C122" s="204" t="s">
        <v>225</v>
      </c>
      <c r="D122" s="204" t="s">
        <v>128</v>
      </c>
      <c r="E122" s="205" t="s">
        <v>226</v>
      </c>
      <c r="F122" s="206" t="s">
        <v>227</v>
      </c>
      <c r="G122" s="207" t="s">
        <v>186</v>
      </c>
      <c r="H122" s="208">
        <v>1</v>
      </c>
      <c r="I122" s="209"/>
      <c r="J122" s="210">
        <f>ROUND(I122*H122,2)</f>
        <v>0</v>
      </c>
      <c r="K122" s="206" t="s">
        <v>19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0.087417999999999996</v>
      </c>
      <c r="R122" s="213">
        <f>Q122*H122</f>
        <v>0.087417999999999996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133</v>
      </c>
      <c r="AT122" s="215" t="s">
        <v>128</v>
      </c>
      <c r="AU122" s="215" t="s">
        <v>83</v>
      </c>
      <c r="AY122" s="17" t="s">
        <v>126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133</v>
      </c>
      <c r="BM122" s="215" t="s">
        <v>228</v>
      </c>
    </row>
    <row r="123" s="2" customFormat="1" ht="24.15" customHeight="1">
      <c r="A123" s="38"/>
      <c r="B123" s="39"/>
      <c r="C123" s="204" t="s">
        <v>229</v>
      </c>
      <c r="D123" s="204" t="s">
        <v>128</v>
      </c>
      <c r="E123" s="205" t="s">
        <v>230</v>
      </c>
      <c r="F123" s="206" t="s">
        <v>231</v>
      </c>
      <c r="G123" s="207" t="s">
        <v>186</v>
      </c>
      <c r="H123" s="208">
        <v>1</v>
      </c>
      <c r="I123" s="209"/>
      <c r="J123" s="210">
        <f>ROUND(I123*H123,2)</f>
        <v>0</v>
      </c>
      <c r="K123" s="206" t="s">
        <v>132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0.124223</v>
      </c>
      <c r="R123" s="213">
        <f>Q123*H123</f>
        <v>0.124223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133</v>
      </c>
      <c r="AT123" s="215" t="s">
        <v>128</v>
      </c>
      <c r="AU123" s="215" t="s">
        <v>83</v>
      </c>
      <c r="AY123" s="17" t="s">
        <v>126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133</v>
      </c>
      <c r="BM123" s="215" t="s">
        <v>232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233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83</v>
      </c>
    </row>
    <row r="125" s="2" customFormat="1" ht="24.15" customHeight="1">
      <c r="A125" s="38"/>
      <c r="B125" s="39"/>
      <c r="C125" s="204" t="s">
        <v>7</v>
      </c>
      <c r="D125" s="204" t="s">
        <v>128</v>
      </c>
      <c r="E125" s="205" t="s">
        <v>234</v>
      </c>
      <c r="F125" s="206" t="s">
        <v>235</v>
      </c>
      <c r="G125" s="207" t="s">
        <v>186</v>
      </c>
      <c r="H125" s="208">
        <v>1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0.029722999999999999</v>
      </c>
      <c r="R125" s="213">
        <f>Q125*H125</f>
        <v>0.029722999999999999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133</v>
      </c>
      <c r="AT125" s="215" t="s">
        <v>128</v>
      </c>
      <c r="AU125" s="215" t="s">
        <v>83</v>
      </c>
      <c r="AY125" s="17" t="s">
        <v>126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133</v>
      </c>
      <c r="BM125" s="215" t="s">
        <v>236</v>
      </c>
    </row>
    <row r="126" s="2" customFormat="1" ht="24.15" customHeight="1">
      <c r="A126" s="38"/>
      <c r="B126" s="39"/>
      <c r="C126" s="204" t="s">
        <v>237</v>
      </c>
      <c r="D126" s="204" t="s">
        <v>128</v>
      </c>
      <c r="E126" s="205" t="s">
        <v>238</v>
      </c>
      <c r="F126" s="206" t="s">
        <v>239</v>
      </c>
      <c r="G126" s="207" t="s">
        <v>186</v>
      </c>
      <c r="H126" s="208">
        <v>1</v>
      </c>
      <c r="I126" s="209"/>
      <c r="J126" s="210">
        <f>ROUND(I126*H126,2)</f>
        <v>0</v>
      </c>
      <c r="K126" s="206" t="s">
        <v>19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0.029722999999999999</v>
      </c>
      <c r="R126" s="213">
        <f>Q126*H126</f>
        <v>0.029722999999999999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133</v>
      </c>
      <c r="AT126" s="215" t="s">
        <v>128</v>
      </c>
      <c r="AU126" s="215" t="s">
        <v>83</v>
      </c>
      <c r="AY126" s="17" t="s">
        <v>126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133</v>
      </c>
      <c r="BM126" s="215" t="s">
        <v>240</v>
      </c>
    </row>
    <row r="127" s="2" customFormat="1" ht="21.75" customHeight="1">
      <c r="A127" s="38"/>
      <c r="B127" s="39"/>
      <c r="C127" s="234" t="s">
        <v>241</v>
      </c>
      <c r="D127" s="234" t="s">
        <v>163</v>
      </c>
      <c r="E127" s="235" t="s">
        <v>242</v>
      </c>
      <c r="F127" s="236" t="s">
        <v>243</v>
      </c>
      <c r="G127" s="237" t="s">
        <v>186</v>
      </c>
      <c r="H127" s="238">
        <v>1</v>
      </c>
      <c r="I127" s="239"/>
      <c r="J127" s="240">
        <f>ROUND(I127*H127,2)</f>
        <v>0</v>
      </c>
      <c r="K127" s="236" t="s">
        <v>19</v>
      </c>
      <c r="L127" s="241"/>
      <c r="M127" s="242" t="s">
        <v>19</v>
      </c>
      <c r="N127" s="243" t="s">
        <v>44</v>
      </c>
      <c r="O127" s="84"/>
      <c r="P127" s="213">
        <f>O127*H127</f>
        <v>0</v>
      </c>
      <c r="Q127" s="213">
        <v>0.111</v>
      </c>
      <c r="R127" s="213">
        <f>Q127*H127</f>
        <v>0.111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167</v>
      </c>
      <c r="AT127" s="215" t="s">
        <v>163</v>
      </c>
      <c r="AU127" s="215" t="s">
        <v>83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133</v>
      </c>
      <c r="BM127" s="215" t="s">
        <v>244</v>
      </c>
    </row>
    <row r="128" s="2" customFormat="1" ht="24.15" customHeight="1">
      <c r="A128" s="38"/>
      <c r="B128" s="39"/>
      <c r="C128" s="234" t="s">
        <v>245</v>
      </c>
      <c r="D128" s="234" t="s">
        <v>163</v>
      </c>
      <c r="E128" s="235" t="s">
        <v>246</v>
      </c>
      <c r="F128" s="236" t="s">
        <v>247</v>
      </c>
      <c r="G128" s="237" t="s">
        <v>186</v>
      </c>
      <c r="H128" s="238">
        <v>1</v>
      </c>
      <c r="I128" s="239"/>
      <c r="J128" s="240">
        <f>ROUND(I128*H128,2)</f>
        <v>0</v>
      </c>
      <c r="K128" s="236" t="s">
        <v>19</v>
      </c>
      <c r="L128" s="241"/>
      <c r="M128" s="242" t="s">
        <v>19</v>
      </c>
      <c r="N128" s="243" t="s">
        <v>44</v>
      </c>
      <c r="O128" s="84"/>
      <c r="P128" s="213">
        <f>O128*H128</f>
        <v>0</v>
      </c>
      <c r="Q128" s="213">
        <v>0.080000000000000002</v>
      </c>
      <c r="R128" s="213">
        <f>Q128*H128</f>
        <v>0.080000000000000002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167</v>
      </c>
      <c r="AT128" s="215" t="s">
        <v>163</v>
      </c>
      <c r="AU128" s="215" t="s">
        <v>83</v>
      </c>
      <c r="AY128" s="17" t="s">
        <v>126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133</v>
      </c>
      <c r="BM128" s="215" t="s">
        <v>248</v>
      </c>
    </row>
    <row r="129" s="2" customFormat="1" ht="21.75" customHeight="1">
      <c r="A129" s="38"/>
      <c r="B129" s="39"/>
      <c r="C129" s="234" t="s">
        <v>249</v>
      </c>
      <c r="D129" s="234" t="s">
        <v>163</v>
      </c>
      <c r="E129" s="235" t="s">
        <v>250</v>
      </c>
      <c r="F129" s="236" t="s">
        <v>251</v>
      </c>
      <c r="G129" s="237" t="s">
        <v>186</v>
      </c>
      <c r="H129" s="238">
        <v>1</v>
      </c>
      <c r="I129" s="239"/>
      <c r="J129" s="240">
        <f>ROUND(I129*H129,2)</f>
        <v>0</v>
      </c>
      <c r="K129" s="236" t="s">
        <v>19</v>
      </c>
      <c r="L129" s="241"/>
      <c r="M129" s="242" t="s">
        <v>19</v>
      </c>
      <c r="N129" s="243" t="s">
        <v>44</v>
      </c>
      <c r="O129" s="84"/>
      <c r="P129" s="213">
        <f>O129*H129</f>
        <v>0</v>
      </c>
      <c r="Q129" s="213">
        <v>0.17499999999999999</v>
      </c>
      <c r="R129" s="213">
        <f>Q129*H129</f>
        <v>0.17499999999999999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167</v>
      </c>
      <c r="AT129" s="215" t="s">
        <v>163</v>
      </c>
      <c r="AU129" s="215" t="s">
        <v>83</v>
      </c>
      <c r="AY129" s="17" t="s">
        <v>126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133</v>
      </c>
      <c r="BM129" s="215" t="s">
        <v>252</v>
      </c>
    </row>
    <row r="130" s="2" customFormat="1" ht="21.75" customHeight="1">
      <c r="A130" s="38"/>
      <c r="B130" s="39"/>
      <c r="C130" s="234" t="s">
        <v>253</v>
      </c>
      <c r="D130" s="234" t="s">
        <v>163</v>
      </c>
      <c r="E130" s="235" t="s">
        <v>254</v>
      </c>
      <c r="F130" s="236" t="s">
        <v>255</v>
      </c>
      <c r="G130" s="237" t="s">
        <v>186</v>
      </c>
      <c r="H130" s="238">
        <v>1</v>
      </c>
      <c r="I130" s="239"/>
      <c r="J130" s="240">
        <f>ROUND(I130*H130,2)</f>
        <v>0</v>
      </c>
      <c r="K130" s="236" t="s">
        <v>19</v>
      </c>
      <c r="L130" s="241"/>
      <c r="M130" s="242" t="s">
        <v>19</v>
      </c>
      <c r="N130" s="243" t="s">
        <v>44</v>
      </c>
      <c r="O130" s="84"/>
      <c r="P130" s="213">
        <f>O130*H130</f>
        <v>0</v>
      </c>
      <c r="Q130" s="213">
        <v>0.10000000000000001</v>
      </c>
      <c r="R130" s="213">
        <f>Q130*H130</f>
        <v>0.10000000000000001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167</v>
      </c>
      <c r="AT130" s="215" t="s">
        <v>163</v>
      </c>
      <c r="AU130" s="215" t="s">
        <v>83</v>
      </c>
      <c r="AY130" s="17" t="s">
        <v>126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133</v>
      </c>
      <c r="BM130" s="215" t="s">
        <v>256</v>
      </c>
    </row>
    <row r="131" s="2" customFormat="1" ht="24.15" customHeight="1">
      <c r="A131" s="38"/>
      <c r="B131" s="39"/>
      <c r="C131" s="234" t="s">
        <v>257</v>
      </c>
      <c r="D131" s="234" t="s">
        <v>163</v>
      </c>
      <c r="E131" s="235" t="s">
        <v>258</v>
      </c>
      <c r="F131" s="236" t="s">
        <v>259</v>
      </c>
      <c r="G131" s="237" t="s">
        <v>186</v>
      </c>
      <c r="H131" s="238">
        <v>1</v>
      </c>
      <c r="I131" s="239"/>
      <c r="J131" s="240">
        <f>ROUND(I131*H131,2)</f>
        <v>0</v>
      </c>
      <c r="K131" s="236" t="s">
        <v>19</v>
      </c>
      <c r="L131" s="241"/>
      <c r="M131" s="242" t="s">
        <v>19</v>
      </c>
      <c r="N131" s="243" t="s">
        <v>44</v>
      </c>
      <c r="O131" s="84"/>
      <c r="P131" s="213">
        <f>O131*H131</f>
        <v>0</v>
      </c>
      <c r="Q131" s="213">
        <v>0.027</v>
      </c>
      <c r="R131" s="213">
        <f>Q131*H131</f>
        <v>0.027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167</v>
      </c>
      <c r="AT131" s="215" t="s">
        <v>163</v>
      </c>
      <c r="AU131" s="215" t="s">
        <v>83</v>
      </c>
      <c r="AY131" s="17" t="s">
        <v>126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133</v>
      </c>
      <c r="BM131" s="215" t="s">
        <v>260</v>
      </c>
    </row>
    <row r="132" s="2" customFormat="1" ht="24.15" customHeight="1">
      <c r="A132" s="38"/>
      <c r="B132" s="39"/>
      <c r="C132" s="204" t="s">
        <v>261</v>
      </c>
      <c r="D132" s="204" t="s">
        <v>128</v>
      </c>
      <c r="E132" s="205" t="s">
        <v>262</v>
      </c>
      <c r="F132" s="206" t="s">
        <v>263</v>
      </c>
      <c r="G132" s="207" t="s">
        <v>186</v>
      </c>
      <c r="H132" s="208">
        <v>1</v>
      </c>
      <c r="I132" s="209"/>
      <c r="J132" s="210">
        <f>ROUND(I132*H132,2)</f>
        <v>0</v>
      </c>
      <c r="K132" s="206" t="s">
        <v>19</v>
      </c>
      <c r="L132" s="44"/>
      <c r="M132" s="211" t="s">
        <v>19</v>
      </c>
      <c r="N132" s="212" t="s">
        <v>44</v>
      </c>
      <c r="O132" s="84"/>
      <c r="P132" s="213">
        <f>O132*H132</f>
        <v>0</v>
      </c>
      <c r="Q132" s="213">
        <v>0.217338</v>
      </c>
      <c r="R132" s="213">
        <f>Q132*H132</f>
        <v>0.217338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133</v>
      </c>
      <c r="AT132" s="215" t="s">
        <v>128</v>
      </c>
      <c r="AU132" s="215" t="s">
        <v>83</v>
      </c>
      <c r="AY132" s="17" t="s">
        <v>126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133</v>
      </c>
      <c r="BM132" s="215" t="s">
        <v>264</v>
      </c>
    </row>
    <row r="133" s="2" customFormat="1" ht="24.15" customHeight="1">
      <c r="A133" s="38"/>
      <c r="B133" s="39"/>
      <c r="C133" s="234" t="s">
        <v>265</v>
      </c>
      <c r="D133" s="234" t="s">
        <v>163</v>
      </c>
      <c r="E133" s="235" t="s">
        <v>266</v>
      </c>
      <c r="F133" s="236" t="s">
        <v>267</v>
      </c>
      <c r="G133" s="237" t="s">
        <v>186</v>
      </c>
      <c r="H133" s="238">
        <v>1</v>
      </c>
      <c r="I133" s="239"/>
      <c r="J133" s="240">
        <f>ROUND(I133*H133,2)</f>
        <v>0</v>
      </c>
      <c r="K133" s="236" t="s">
        <v>132</v>
      </c>
      <c r="L133" s="241"/>
      <c r="M133" s="242" t="s">
        <v>19</v>
      </c>
      <c r="N133" s="243" t="s">
        <v>44</v>
      </c>
      <c r="O133" s="84"/>
      <c r="P133" s="213">
        <f>O133*H133</f>
        <v>0</v>
      </c>
      <c r="Q133" s="213">
        <v>0.0060000000000000001</v>
      </c>
      <c r="R133" s="213">
        <f>Q133*H133</f>
        <v>0.0060000000000000001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167</v>
      </c>
      <c r="AT133" s="215" t="s">
        <v>163</v>
      </c>
      <c r="AU133" s="215" t="s">
        <v>83</v>
      </c>
      <c r="AY133" s="17" t="s">
        <v>126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133</v>
      </c>
      <c r="BM133" s="215" t="s">
        <v>268</v>
      </c>
    </row>
    <row r="134" s="2" customFormat="1" ht="24.15" customHeight="1">
      <c r="A134" s="38"/>
      <c r="B134" s="39"/>
      <c r="C134" s="234" t="s">
        <v>269</v>
      </c>
      <c r="D134" s="234" t="s">
        <v>163</v>
      </c>
      <c r="E134" s="235" t="s">
        <v>270</v>
      </c>
      <c r="F134" s="236" t="s">
        <v>271</v>
      </c>
      <c r="G134" s="237" t="s">
        <v>186</v>
      </c>
      <c r="H134" s="238">
        <v>1</v>
      </c>
      <c r="I134" s="239"/>
      <c r="J134" s="240">
        <f>ROUND(I134*H134,2)</f>
        <v>0</v>
      </c>
      <c r="K134" s="236" t="s">
        <v>19</v>
      </c>
      <c r="L134" s="241"/>
      <c r="M134" s="242" t="s">
        <v>19</v>
      </c>
      <c r="N134" s="243" t="s">
        <v>44</v>
      </c>
      <c r="O134" s="84"/>
      <c r="P134" s="213">
        <f>O134*H134</f>
        <v>0</v>
      </c>
      <c r="Q134" s="213">
        <v>0.108</v>
      </c>
      <c r="R134" s="213">
        <f>Q134*H134</f>
        <v>0.108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167</v>
      </c>
      <c r="AT134" s="215" t="s">
        <v>163</v>
      </c>
      <c r="AU134" s="215" t="s">
        <v>83</v>
      </c>
      <c r="AY134" s="17" t="s">
        <v>126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133</v>
      </c>
      <c r="BM134" s="215" t="s">
        <v>272</v>
      </c>
    </row>
    <row r="135" s="2" customFormat="1" ht="24.15" customHeight="1">
      <c r="A135" s="38"/>
      <c r="B135" s="39"/>
      <c r="C135" s="204" t="s">
        <v>273</v>
      </c>
      <c r="D135" s="204" t="s">
        <v>128</v>
      </c>
      <c r="E135" s="205" t="s">
        <v>274</v>
      </c>
      <c r="F135" s="206" t="s">
        <v>275</v>
      </c>
      <c r="G135" s="207" t="s">
        <v>186</v>
      </c>
      <c r="H135" s="208">
        <v>2</v>
      </c>
      <c r="I135" s="209"/>
      <c r="J135" s="210">
        <f>ROUND(I135*H135,2)</f>
        <v>0</v>
      </c>
      <c r="K135" s="206" t="s">
        <v>19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0.42080000000000001</v>
      </c>
      <c r="R135" s="213">
        <f>Q135*H135</f>
        <v>0.84160000000000001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133</v>
      </c>
      <c r="AT135" s="215" t="s">
        <v>128</v>
      </c>
      <c r="AU135" s="215" t="s">
        <v>83</v>
      </c>
      <c r="AY135" s="17" t="s">
        <v>126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133</v>
      </c>
      <c r="BM135" s="215" t="s">
        <v>276</v>
      </c>
    </row>
    <row r="136" s="12" customFormat="1" ht="22.8" customHeight="1">
      <c r="A136" s="12"/>
      <c r="B136" s="188"/>
      <c r="C136" s="189"/>
      <c r="D136" s="190" t="s">
        <v>72</v>
      </c>
      <c r="E136" s="202" t="s">
        <v>174</v>
      </c>
      <c r="F136" s="202" t="s">
        <v>277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SUM(P137:P146)</f>
        <v>0</v>
      </c>
      <c r="Q136" s="196"/>
      <c r="R136" s="197">
        <f>SUM(R137:R146)</f>
        <v>39.095590240949996</v>
      </c>
      <c r="S136" s="196"/>
      <c r="T136" s="198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81</v>
      </c>
      <c r="AT136" s="200" t="s">
        <v>72</v>
      </c>
      <c r="AU136" s="200" t="s">
        <v>81</v>
      </c>
      <c r="AY136" s="199" t="s">
        <v>126</v>
      </c>
      <c r="BK136" s="201">
        <f>SUM(BK137:BK146)</f>
        <v>0</v>
      </c>
    </row>
    <row r="137" s="2" customFormat="1" ht="49.05" customHeight="1">
      <c r="A137" s="38"/>
      <c r="B137" s="39"/>
      <c r="C137" s="204" t="s">
        <v>278</v>
      </c>
      <c r="D137" s="204" t="s">
        <v>128</v>
      </c>
      <c r="E137" s="205" t="s">
        <v>279</v>
      </c>
      <c r="F137" s="206" t="s">
        <v>280</v>
      </c>
      <c r="G137" s="207" t="s">
        <v>177</v>
      </c>
      <c r="H137" s="208">
        <v>136</v>
      </c>
      <c r="I137" s="209"/>
      <c r="J137" s="210">
        <f>ROUND(I137*H137,2)</f>
        <v>0</v>
      </c>
      <c r="K137" s="206" t="s">
        <v>132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0.1525646</v>
      </c>
      <c r="R137" s="213">
        <f>Q137*H137</f>
        <v>20.748785599999998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83</v>
      </c>
      <c r="AY137" s="17" t="s">
        <v>126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133</v>
      </c>
      <c r="BM137" s="215" t="s">
        <v>281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282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83</v>
      </c>
    </row>
    <row r="139" s="2" customFormat="1" ht="62.7" customHeight="1">
      <c r="A139" s="38"/>
      <c r="B139" s="39"/>
      <c r="C139" s="204" t="s">
        <v>283</v>
      </c>
      <c r="D139" s="204" t="s">
        <v>128</v>
      </c>
      <c r="E139" s="205" t="s">
        <v>284</v>
      </c>
      <c r="F139" s="206" t="s">
        <v>285</v>
      </c>
      <c r="G139" s="207" t="s">
        <v>177</v>
      </c>
      <c r="H139" s="208">
        <v>136</v>
      </c>
      <c r="I139" s="209"/>
      <c r="J139" s="210">
        <f>ROUND(I139*H139,2)</f>
        <v>0</v>
      </c>
      <c r="K139" s="206" t="s">
        <v>19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0.089775999999999995</v>
      </c>
      <c r="R139" s="213">
        <f>Q139*H139</f>
        <v>12.209536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133</v>
      </c>
      <c r="AT139" s="215" t="s">
        <v>128</v>
      </c>
      <c r="AU139" s="215" t="s">
        <v>83</v>
      </c>
      <c r="AY139" s="17" t="s">
        <v>126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133</v>
      </c>
      <c r="BM139" s="215" t="s">
        <v>286</v>
      </c>
    </row>
    <row r="140" s="2" customFormat="1" ht="24.15" customHeight="1">
      <c r="A140" s="38"/>
      <c r="B140" s="39"/>
      <c r="C140" s="204" t="s">
        <v>287</v>
      </c>
      <c r="D140" s="204" t="s">
        <v>128</v>
      </c>
      <c r="E140" s="205" t="s">
        <v>288</v>
      </c>
      <c r="F140" s="206" t="s">
        <v>289</v>
      </c>
      <c r="G140" s="207" t="s">
        <v>139</v>
      </c>
      <c r="H140" s="208">
        <v>2.7200000000000002</v>
      </c>
      <c r="I140" s="209"/>
      <c r="J140" s="210">
        <f>ROUND(I140*H140,2)</f>
        <v>0</v>
      </c>
      <c r="K140" s="206" t="s">
        <v>19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2.2563399999999998</v>
      </c>
      <c r="R140" s="213">
        <f>Q140*H140</f>
        <v>6.1372447999999995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133</v>
      </c>
      <c r="AT140" s="215" t="s">
        <v>128</v>
      </c>
      <c r="AU140" s="215" t="s">
        <v>83</v>
      </c>
      <c r="AY140" s="17" t="s">
        <v>126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133</v>
      </c>
      <c r="BM140" s="215" t="s">
        <v>290</v>
      </c>
    </row>
    <row r="141" s="13" customFormat="1">
      <c r="A141" s="13"/>
      <c r="B141" s="222"/>
      <c r="C141" s="223"/>
      <c r="D141" s="224" t="s">
        <v>142</v>
      </c>
      <c r="E141" s="225" t="s">
        <v>19</v>
      </c>
      <c r="F141" s="226" t="s">
        <v>291</v>
      </c>
      <c r="G141" s="223"/>
      <c r="H141" s="227">
        <v>2.7200000000000002</v>
      </c>
      <c r="I141" s="228"/>
      <c r="J141" s="223"/>
      <c r="K141" s="223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142</v>
      </c>
      <c r="AU141" s="233" t="s">
        <v>83</v>
      </c>
      <c r="AV141" s="13" t="s">
        <v>83</v>
      </c>
      <c r="AW141" s="13" t="s">
        <v>35</v>
      </c>
      <c r="AX141" s="13" t="s">
        <v>81</v>
      </c>
      <c r="AY141" s="233" t="s">
        <v>126</v>
      </c>
    </row>
    <row r="142" s="2" customFormat="1" ht="24.15" customHeight="1">
      <c r="A142" s="38"/>
      <c r="B142" s="39"/>
      <c r="C142" s="204" t="s">
        <v>292</v>
      </c>
      <c r="D142" s="204" t="s">
        <v>128</v>
      </c>
      <c r="E142" s="205" t="s">
        <v>293</v>
      </c>
      <c r="F142" s="206" t="s">
        <v>294</v>
      </c>
      <c r="G142" s="207" t="s">
        <v>177</v>
      </c>
      <c r="H142" s="208">
        <v>18.41</v>
      </c>
      <c r="I142" s="209"/>
      <c r="J142" s="210">
        <f>ROUND(I142*H142,2)</f>
        <v>0</v>
      </c>
      <c r="K142" s="206" t="s">
        <v>132</v>
      </c>
      <c r="L142" s="44"/>
      <c r="M142" s="211" t="s">
        <v>19</v>
      </c>
      <c r="N142" s="212" t="s">
        <v>44</v>
      </c>
      <c r="O142" s="84"/>
      <c r="P142" s="213">
        <f>O142*H142</f>
        <v>0</v>
      </c>
      <c r="Q142" s="213">
        <v>1.2950000000000001E-06</v>
      </c>
      <c r="R142" s="213">
        <f>Q142*H142</f>
        <v>2.3840950000000001E-05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133</v>
      </c>
      <c r="AT142" s="215" t="s">
        <v>128</v>
      </c>
      <c r="AU142" s="215" t="s">
        <v>83</v>
      </c>
      <c r="AY142" s="17" t="s">
        <v>126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133</v>
      </c>
      <c r="BM142" s="215" t="s">
        <v>295</v>
      </c>
    </row>
    <row r="143" s="2" customFormat="1">
      <c r="A143" s="38"/>
      <c r="B143" s="39"/>
      <c r="C143" s="40"/>
      <c r="D143" s="217" t="s">
        <v>135</v>
      </c>
      <c r="E143" s="40"/>
      <c r="F143" s="218" t="s">
        <v>296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83</v>
      </c>
    </row>
    <row r="144" s="13" customFormat="1">
      <c r="A144" s="13"/>
      <c r="B144" s="222"/>
      <c r="C144" s="223"/>
      <c r="D144" s="224" t="s">
        <v>142</v>
      </c>
      <c r="E144" s="225" t="s">
        <v>19</v>
      </c>
      <c r="F144" s="226" t="s">
        <v>297</v>
      </c>
      <c r="G144" s="223"/>
      <c r="H144" s="227">
        <v>18.41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142</v>
      </c>
      <c r="AU144" s="233" t="s">
        <v>83</v>
      </c>
      <c r="AV144" s="13" t="s">
        <v>83</v>
      </c>
      <c r="AW144" s="13" t="s">
        <v>35</v>
      </c>
      <c r="AX144" s="13" t="s">
        <v>81</v>
      </c>
      <c r="AY144" s="233" t="s">
        <v>126</v>
      </c>
    </row>
    <row r="145" s="2" customFormat="1" ht="66.75" customHeight="1">
      <c r="A145" s="38"/>
      <c r="B145" s="39"/>
      <c r="C145" s="204" t="s">
        <v>298</v>
      </c>
      <c r="D145" s="204" t="s">
        <v>128</v>
      </c>
      <c r="E145" s="205" t="s">
        <v>299</v>
      </c>
      <c r="F145" s="206" t="s">
        <v>300</v>
      </c>
      <c r="G145" s="207" t="s">
        <v>177</v>
      </c>
      <c r="H145" s="208">
        <v>272</v>
      </c>
      <c r="I145" s="209"/>
      <c r="J145" s="210">
        <f>ROUND(I145*H145,2)</f>
        <v>0</v>
      </c>
      <c r="K145" s="206" t="s">
        <v>132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133</v>
      </c>
      <c r="AT145" s="215" t="s">
        <v>128</v>
      </c>
      <c r="AU145" s="215" t="s">
        <v>83</v>
      </c>
      <c r="AY145" s="17" t="s">
        <v>126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133</v>
      </c>
      <c r="BM145" s="215" t="s">
        <v>301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302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83</v>
      </c>
    </row>
    <row r="147" s="12" customFormat="1" ht="22.8" customHeight="1">
      <c r="A147" s="12"/>
      <c r="B147" s="188"/>
      <c r="C147" s="189"/>
      <c r="D147" s="190" t="s">
        <v>72</v>
      </c>
      <c r="E147" s="202" t="s">
        <v>303</v>
      </c>
      <c r="F147" s="202" t="s">
        <v>304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SUM(P148:P159)</f>
        <v>0</v>
      </c>
      <c r="Q147" s="196"/>
      <c r="R147" s="197">
        <f>SUM(R148:R159)</f>
        <v>0.0051080938299999995</v>
      </c>
      <c r="S147" s="196"/>
      <c r="T147" s="198">
        <f>SUM(T148:T159)</f>
        <v>55.759999999999998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81</v>
      </c>
      <c r="AT147" s="200" t="s">
        <v>72</v>
      </c>
      <c r="AU147" s="200" t="s">
        <v>81</v>
      </c>
      <c r="AY147" s="199" t="s">
        <v>126</v>
      </c>
      <c r="BK147" s="201">
        <f>SUM(BK148:BK159)</f>
        <v>0</v>
      </c>
    </row>
    <row r="148" s="2" customFormat="1" ht="49.05" customHeight="1">
      <c r="A148" s="38"/>
      <c r="B148" s="39"/>
      <c r="C148" s="204" t="s">
        <v>305</v>
      </c>
      <c r="D148" s="204" t="s">
        <v>128</v>
      </c>
      <c r="E148" s="205" t="s">
        <v>306</v>
      </c>
      <c r="F148" s="206" t="s">
        <v>307</v>
      </c>
      <c r="G148" s="207" t="s">
        <v>177</v>
      </c>
      <c r="H148" s="208">
        <v>272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0.20499999999999999</v>
      </c>
      <c r="T148" s="214">
        <f>S148*H148</f>
        <v>55.759999999999998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133</v>
      </c>
      <c r="AT148" s="215" t="s">
        <v>128</v>
      </c>
      <c r="AU148" s="215" t="s">
        <v>83</v>
      </c>
      <c r="AY148" s="17" t="s">
        <v>126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133</v>
      </c>
      <c r="BM148" s="215" t="s">
        <v>308</v>
      </c>
    </row>
    <row r="149" s="13" customFormat="1">
      <c r="A149" s="13"/>
      <c r="B149" s="222"/>
      <c r="C149" s="223"/>
      <c r="D149" s="224" t="s">
        <v>142</v>
      </c>
      <c r="E149" s="225" t="s">
        <v>19</v>
      </c>
      <c r="F149" s="226" t="s">
        <v>309</v>
      </c>
      <c r="G149" s="223"/>
      <c r="H149" s="227">
        <v>272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142</v>
      </c>
      <c r="AU149" s="233" t="s">
        <v>83</v>
      </c>
      <c r="AV149" s="13" t="s">
        <v>83</v>
      </c>
      <c r="AW149" s="13" t="s">
        <v>35</v>
      </c>
      <c r="AX149" s="13" t="s">
        <v>81</v>
      </c>
      <c r="AY149" s="233" t="s">
        <v>126</v>
      </c>
    </row>
    <row r="150" s="2" customFormat="1" ht="37.8" customHeight="1">
      <c r="A150" s="38"/>
      <c r="B150" s="39"/>
      <c r="C150" s="204" t="s">
        <v>310</v>
      </c>
      <c r="D150" s="204" t="s">
        <v>128</v>
      </c>
      <c r="E150" s="205" t="s">
        <v>311</v>
      </c>
      <c r="F150" s="206" t="s">
        <v>312</v>
      </c>
      <c r="G150" s="207" t="s">
        <v>177</v>
      </c>
      <c r="H150" s="208">
        <v>18.41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1.863E-06</v>
      </c>
      <c r="R150" s="213">
        <f>Q150*H150</f>
        <v>3.4297829999999998E-05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209</v>
      </c>
      <c r="AT150" s="215" t="s">
        <v>128</v>
      </c>
      <c r="AU150" s="215" t="s">
        <v>83</v>
      </c>
      <c r="AY150" s="17" t="s">
        <v>126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209</v>
      </c>
      <c r="BM150" s="215" t="s">
        <v>313</v>
      </c>
    </row>
    <row r="151" s="2" customFormat="1" ht="55.5" customHeight="1">
      <c r="A151" s="38"/>
      <c r="B151" s="39"/>
      <c r="C151" s="204" t="s">
        <v>314</v>
      </c>
      <c r="D151" s="204" t="s">
        <v>128</v>
      </c>
      <c r="E151" s="205" t="s">
        <v>315</v>
      </c>
      <c r="F151" s="206" t="s">
        <v>316</v>
      </c>
      <c r="G151" s="207" t="s">
        <v>177</v>
      </c>
      <c r="H151" s="208">
        <v>18.41</v>
      </c>
      <c r="I151" s="209"/>
      <c r="J151" s="210">
        <f>ROUND(I151*H151,2)</f>
        <v>0</v>
      </c>
      <c r="K151" s="206" t="s">
        <v>19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0.00027559999999999998</v>
      </c>
      <c r="R151" s="213">
        <f>Q151*H151</f>
        <v>0.0050737959999999993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133</v>
      </c>
      <c r="AT151" s="215" t="s">
        <v>128</v>
      </c>
      <c r="AU151" s="215" t="s">
        <v>83</v>
      </c>
      <c r="AY151" s="17" t="s">
        <v>126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133</v>
      </c>
      <c r="BM151" s="215" t="s">
        <v>317</v>
      </c>
    </row>
    <row r="152" s="2" customFormat="1" ht="37.8" customHeight="1">
      <c r="A152" s="38"/>
      <c r="B152" s="39"/>
      <c r="C152" s="204" t="s">
        <v>318</v>
      </c>
      <c r="D152" s="204" t="s">
        <v>128</v>
      </c>
      <c r="E152" s="205" t="s">
        <v>319</v>
      </c>
      <c r="F152" s="206" t="s">
        <v>320</v>
      </c>
      <c r="G152" s="207" t="s">
        <v>166</v>
      </c>
      <c r="H152" s="208">
        <v>69.959999999999994</v>
      </c>
      <c r="I152" s="209"/>
      <c r="J152" s="210">
        <f>ROUND(I152*H152,2)</f>
        <v>0</v>
      </c>
      <c r="K152" s="206" t="s">
        <v>19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133</v>
      </c>
      <c r="AT152" s="215" t="s">
        <v>128</v>
      </c>
      <c r="AU152" s="215" t="s">
        <v>83</v>
      </c>
      <c r="AY152" s="17" t="s">
        <v>126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133</v>
      </c>
      <c r="BM152" s="215" t="s">
        <v>321</v>
      </c>
    </row>
    <row r="153" s="2" customFormat="1" ht="49.05" customHeight="1">
      <c r="A153" s="38"/>
      <c r="B153" s="39"/>
      <c r="C153" s="204" t="s">
        <v>322</v>
      </c>
      <c r="D153" s="204" t="s">
        <v>128</v>
      </c>
      <c r="E153" s="205" t="s">
        <v>323</v>
      </c>
      <c r="F153" s="206" t="s">
        <v>324</v>
      </c>
      <c r="G153" s="207" t="s">
        <v>166</v>
      </c>
      <c r="H153" s="208">
        <v>209.88</v>
      </c>
      <c r="I153" s="209"/>
      <c r="J153" s="210">
        <f>ROUND(I153*H153,2)</f>
        <v>0</v>
      </c>
      <c r="K153" s="206" t="s">
        <v>19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133</v>
      </c>
      <c r="AT153" s="215" t="s">
        <v>128</v>
      </c>
      <c r="AU153" s="215" t="s">
        <v>83</v>
      </c>
      <c r="AY153" s="17" t="s">
        <v>126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133</v>
      </c>
      <c r="BM153" s="215" t="s">
        <v>325</v>
      </c>
    </row>
    <row r="154" s="13" customFormat="1">
      <c r="A154" s="13"/>
      <c r="B154" s="222"/>
      <c r="C154" s="223"/>
      <c r="D154" s="224" t="s">
        <v>142</v>
      </c>
      <c r="E154" s="223"/>
      <c r="F154" s="226" t="s">
        <v>326</v>
      </c>
      <c r="G154" s="223"/>
      <c r="H154" s="227">
        <v>209.88</v>
      </c>
      <c r="I154" s="228"/>
      <c r="J154" s="223"/>
      <c r="K154" s="223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142</v>
      </c>
      <c r="AU154" s="233" t="s">
        <v>83</v>
      </c>
      <c r="AV154" s="13" t="s">
        <v>83</v>
      </c>
      <c r="AW154" s="13" t="s">
        <v>4</v>
      </c>
      <c r="AX154" s="13" t="s">
        <v>81</v>
      </c>
      <c r="AY154" s="233" t="s">
        <v>126</v>
      </c>
    </row>
    <row r="155" s="2" customFormat="1" ht="24.15" customHeight="1">
      <c r="A155" s="38"/>
      <c r="B155" s="39"/>
      <c r="C155" s="204" t="s">
        <v>327</v>
      </c>
      <c r="D155" s="204" t="s">
        <v>128</v>
      </c>
      <c r="E155" s="205" t="s">
        <v>328</v>
      </c>
      <c r="F155" s="206" t="s">
        <v>329</v>
      </c>
      <c r="G155" s="207" t="s">
        <v>166</v>
      </c>
      <c r="H155" s="208">
        <v>69.959999999999994</v>
      </c>
      <c r="I155" s="209"/>
      <c r="J155" s="210">
        <f>ROUND(I155*H155,2)</f>
        <v>0</v>
      </c>
      <c r="K155" s="206" t="s">
        <v>132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133</v>
      </c>
      <c r="AT155" s="215" t="s">
        <v>128</v>
      </c>
      <c r="AU155" s="215" t="s">
        <v>83</v>
      </c>
      <c r="AY155" s="17" t="s">
        <v>126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133</v>
      </c>
      <c r="BM155" s="215" t="s">
        <v>330</v>
      </c>
    </row>
    <row r="156" s="2" customFormat="1">
      <c r="A156" s="38"/>
      <c r="B156" s="39"/>
      <c r="C156" s="40"/>
      <c r="D156" s="217" t="s">
        <v>135</v>
      </c>
      <c r="E156" s="40"/>
      <c r="F156" s="218" t="s">
        <v>331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135</v>
      </c>
      <c r="AU156" s="17" t="s">
        <v>83</v>
      </c>
    </row>
    <row r="157" s="2" customFormat="1" ht="44.25" customHeight="1">
      <c r="A157" s="38"/>
      <c r="B157" s="39"/>
      <c r="C157" s="204" t="s">
        <v>332</v>
      </c>
      <c r="D157" s="204" t="s">
        <v>128</v>
      </c>
      <c r="E157" s="205" t="s">
        <v>333</v>
      </c>
      <c r="F157" s="206" t="s">
        <v>334</v>
      </c>
      <c r="G157" s="207" t="s">
        <v>166</v>
      </c>
      <c r="H157" s="208">
        <v>12.381</v>
      </c>
      <c r="I157" s="209"/>
      <c r="J157" s="210">
        <f>ROUND(I157*H157,2)</f>
        <v>0</v>
      </c>
      <c r="K157" s="206" t="s">
        <v>19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133</v>
      </c>
      <c r="AT157" s="215" t="s">
        <v>128</v>
      </c>
      <c r="AU157" s="215" t="s">
        <v>83</v>
      </c>
      <c r="AY157" s="17" t="s">
        <v>126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133</v>
      </c>
      <c r="BM157" s="215" t="s">
        <v>335</v>
      </c>
    </row>
    <row r="158" s="13" customFormat="1">
      <c r="A158" s="13"/>
      <c r="B158" s="222"/>
      <c r="C158" s="223"/>
      <c r="D158" s="224" t="s">
        <v>142</v>
      </c>
      <c r="E158" s="225" t="s">
        <v>19</v>
      </c>
      <c r="F158" s="226" t="s">
        <v>336</v>
      </c>
      <c r="G158" s="223"/>
      <c r="H158" s="227">
        <v>12.381</v>
      </c>
      <c r="I158" s="228"/>
      <c r="J158" s="223"/>
      <c r="K158" s="223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142</v>
      </c>
      <c r="AU158" s="233" t="s">
        <v>83</v>
      </c>
      <c r="AV158" s="13" t="s">
        <v>83</v>
      </c>
      <c r="AW158" s="13" t="s">
        <v>35</v>
      </c>
      <c r="AX158" s="13" t="s">
        <v>81</v>
      </c>
      <c r="AY158" s="233" t="s">
        <v>126</v>
      </c>
    </row>
    <row r="159" s="2" customFormat="1" ht="44.25" customHeight="1">
      <c r="A159" s="38"/>
      <c r="B159" s="39"/>
      <c r="C159" s="204" t="s">
        <v>337</v>
      </c>
      <c r="D159" s="204" t="s">
        <v>128</v>
      </c>
      <c r="E159" s="205" t="s">
        <v>338</v>
      </c>
      <c r="F159" s="206" t="s">
        <v>339</v>
      </c>
      <c r="G159" s="207" t="s">
        <v>166</v>
      </c>
      <c r="H159" s="208">
        <v>57.588000000000001</v>
      </c>
      <c r="I159" s="209"/>
      <c r="J159" s="210">
        <f>ROUND(I159*H159,2)</f>
        <v>0</v>
      </c>
      <c r="K159" s="206" t="s">
        <v>19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133</v>
      </c>
      <c r="AT159" s="215" t="s">
        <v>128</v>
      </c>
      <c r="AU159" s="215" t="s">
        <v>83</v>
      </c>
      <c r="AY159" s="17" t="s">
        <v>126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133</v>
      </c>
      <c r="BM159" s="215" t="s">
        <v>340</v>
      </c>
    </row>
    <row r="160" s="12" customFormat="1" ht="25.92" customHeight="1">
      <c r="A160" s="12"/>
      <c r="B160" s="188"/>
      <c r="C160" s="189"/>
      <c r="D160" s="190" t="s">
        <v>72</v>
      </c>
      <c r="E160" s="191" t="s">
        <v>341</v>
      </c>
      <c r="F160" s="191" t="s">
        <v>342</v>
      </c>
      <c r="G160" s="189"/>
      <c r="H160" s="189"/>
      <c r="I160" s="192"/>
      <c r="J160" s="193">
        <f>BK160</f>
        <v>0</v>
      </c>
      <c r="K160" s="189"/>
      <c r="L160" s="194"/>
      <c r="M160" s="195"/>
      <c r="N160" s="196"/>
      <c r="O160" s="196"/>
      <c r="P160" s="197">
        <f>SUM(P161:P188)</f>
        <v>0</v>
      </c>
      <c r="Q160" s="196"/>
      <c r="R160" s="197">
        <f>SUM(R161:R188)</f>
        <v>41.326234949999993</v>
      </c>
      <c r="S160" s="196"/>
      <c r="T160" s="198">
        <f>SUM(T161:T188)</f>
        <v>4.9048999999999996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81</v>
      </c>
      <c r="AT160" s="200" t="s">
        <v>72</v>
      </c>
      <c r="AU160" s="200" t="s">
        <v>73</v>
      </c>
      <c r="AY160" s="199" t="s">
        <v>126</v>
      </c>
      <c r="BK160" s="201">
        <f>SUM(BK161:BK188)</f>
        <v>0</v>
      </c>
    </row>
    <row r="161" s="2" customFormat="1" ht="55.5" customHeight="1">
      <c r="A161" s="38"/>
      <c r="B161" s="39"/>
      <c r="C161" s="204" t="s">
        <v>343</v>
      </c>
      <c r="D161" s="204" t="s">
        <v>128</v>
      </c>
      <c r="E161" s="205" t="s">
        <v>344</v>
      </c>
      <c r="F161" s="206" t="s">
        <v>345</v>
      </c>
      <c r="G161" s="207" t="s">
        <v>131</v>
      </c>
      <c r="H161" s="208">
        <v>50.049999999999997</v>
      </c>
      <c r="I161" s="209"/>
      <c r="J161" s="210">
        <f>ROUND(I161*H161,2)</f>
        <v>0</v>
      </c>
      <c r="K161" s="206" t="s">
        <v>132</v>
      </c>
      <c r="L161" s="44"/>
      <c r="M161" s="211" t="s">
        <v>19</v>
      </c>
      <c r="N161" s="212" t="s">
        <v>44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0.098000000000000004</v>
      </c>
      <c r="T161" s="214">
        <f>S161*H161</f>
        <v>4.9048999999999996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133</v>
      </c>
      <c r="AT161" s="215" t="s">
        <v>128</v>
      </c>
      <c r="AU161" s="215" t="s">
        <v>81</v>
      </c>
      <c r="AY161" s="17" t="s">
        <v>126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133</v>
      </c>
      <c r="BM161" s="215" t="s">
        <v>346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347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81</v>
      </c>
    </row>
    <row r="163" s="2" customFormat="1">
      <c r="A163" s="38"/>
      <c r="B163" s="39"/>
      <c r="C163" s="40"/>
      <c r="D163" s="224" t="s">
        <v>200</v>
      </c>
      <c r="E163" s="40"/>
      <c r="F163" s="244" t="s">
        <v>208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200</v>
      </c>
      <c r="AU163" s="17" t="s">
        <v>81</v>
      </c>
    </row>
    <row r="164" s="2" customFormat="1" ht="33" customHeight="1">
      <c r="A164" s="38"/>
      <c r="B164" s="39"/>
      <c r="C164" s="204" t="s">
        <v>348</v>
      </c>
      <c r="D164" s="204" t="s">
        <v>128</v>
      </c>
      <c r="E164" s="205" t="s">
        <v>349</v>
      </c>
      <c r="F164" s="206" t="s">
        <v>350</v>
      </c>
      <c r="G164" s="207" t="s">
        <v>139</v>
      </c>
      <c r="H164" s="208">
        <v>15.015000000000001</v>
      </c>
      <c r="I164" s="209"/>
      <c r="J164" s="210">
        <f>ROUND(I164*H164,2)</f>
        <v>0</v>
      </c>
      <c r="K164" s="206" t="s">
        <v>132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133</v>
      </c>
      <c r="AT164" s="215" t="s">
        <v>128</v>
      </c>
      <c r="AU164" s="215" t="s">
        <v>81</v>
      </c>
      <c r="AY164" s="17" t="s">
        <v>126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133</v>
      </c>
      <c r="BM164" s="215" t="s">
        <v>351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352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81</v>
      </c>
    </row>
    <row r="166" s="13" customFormat="1">
      <c r="A166" s="13"/>
      <c r="B166" s="222"/>
      <c r="C166" s="223"/>
      <c r="D166" s="224" t="s">
        <v>142</v>
      </c>
      <c r="E166" s="225" t="s">
        <v>19</v>
      </c>
      <c r="F166" s="226" t="s">
        <v>353</v>
      </c>
      <c r="G166" s="223"/>
      <c r="H166" s="227">
        <v>15.015000000000001</v>
      </c>
      <c r="I166" s="228"/>
      <c r="J166" s="223"/>
      <c r="K166" s="223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142</v>
      </c>
      <c r="AU166" s="233" t="s">
        <v>81</v>
      </c>
      <c r="AV166" s="13" t="s">
        <v>83</v>
      </c>
      <c r="AW166" s="13" t="s">
        <v>35</v>
      </c>
      <c r="AX166" s="13" t="s">
        <v>81</v>
      </c>
      <c r="AY166" s="233" t="s">
        <v>126</v>
      </c>
    </row>
    <row r="167" s="2" customFormat="1" ht="62.7" customHeight="1">
      <c r="A167" s="38"/>
      <c r="B167" s="39"/>
      <c r="C167" s="204" t="s">
        <v>354</v>
      </c>
      <c r="D167" s="204" t="s">
        <v>128</v>
      </c>
      <c r="E167" s="205" t="s">
        <v>355</v>
      </c>
      <c r="F167" s="206" t="s">
        <v>146</v>
      </c>
      <c r="G167" s="207" t="s">
        <v>139</v>
      </c>
      <c r="H167" s="208">
        <v>15.015000000000001</v>
      </c>
      <c r="I167" s="209"/>
      <c r="J167" s="210">
        <f>ROUND(I167*H167,2)</f>
        <v>0</v>
      </c>
      <c r="K167" s="206" t="s">
        <v>19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133</v>
      </c>
      <c r="AT167" s="215" t="s">
        <v>128</v>
      </c>
      <c r="AU167" s="215" t="s">
        <v>81</v>
      </c>
      <c r="AY167" s="17" t="s">
        <v>126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133</v>
      </c>
      <c r="BM167" s="215" t="s">
        <v>356</v>
      </c>
    </row>
    <row r="168" s="2" customFormat="1" ht="44.25" customHeight="1">
      <c r="A168" s="38"/>
      <c r="B168" s="39"/>
      <c r="C168" s="204" t="s">
        <v>357</v>
      </c>
      <c r="D168" s="204" t="s">
        <v>128</v>
      </c>
      <c r="E168" s="205" t="s">
        <v>358</v>
      </c>
      <c r="F168" s="206" t="s">
        <v>150</v>
      </c>
      <c r="G168" s="207" t="s">
        <v>139</v>
      </c>
      <c r="H168" s="208">
        <v>15.015000000000001</v>
      </c>
      <c r="I168" s="209"/>
      <c r="J168" s="210">
        <f>ROUND(I168*H168,2)</f>
        <v>0</v>
      </c>
      <c r="K168" s="206" t="s">
        <v>19</v>
      </c>
      <c r="L168" s="44"/>
      <c r="M168" s="211" t="s">
        <v>19</v>
      </c>
      <c r="N168" s="212" t="s">
        <v>44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133</v>
      </c>
      <c r="AT168" s="215" t="s">
        <v>128</v>
      </c>
      <c r="AU168" s="215" t="s">
        <v>81</v>
      </c>
      <c r="AY168" s="17" t="s">
        <v>126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133</v>
      </c>
      <c r="BM168" s="215" t="s">
        <v>359</v>
      </c>
    </row>
    <row r="169" s="2" customFormat="1" ht="24.15" customHeight="1">
      <c r="A169" s="38"/>
      <c r="B169" s="39"/>
      <c r="C169" s="204" t="s">
        <v>360</v>
      </c>
      <c r="D169" s="204" t="s">
        <v>128</v>
      </c>
      <c r="E169" s="205" t="s">
        <v>361</v>
      </c>
      <c r="F169" s="206" t="s">
        <v>362</v>
      </c>
      <c r="G169" s="207" t="s">
        <v>131</v>
      </c>
      <c r="H169" s="208">
        <v>50.049999999999997</v>
      </c>
      <c r="I169" s="209"/>
      <c r="J169" s="210">
        <f>ROUND(I169*H169,2)</f>
        <v>0</v>
      </c>
      <c r="K169" s="206" t="s">
        <v>132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133</v>
      </c>
      <c r="AT169" s="215" t="s">
        <v>128</v>
      </c>
      <c r="AU169" s="215" t="s">
        <v>81</v>
      </c>
      <c r="AY169" s="17" t="s">
        <v>126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133</v>
      </c>
      <c r="BM169" s="215" t="s">
        <v>363</v>
      </c>
    </row>
    <row r="170" s="2" customFormat="1">
      <c r="A170" s="38"/>
      <c r="B170" s="39"/>
      <c r="C170" s="40"/>
      <c r="D170" s="217" t="s">
        <v>135</v>
      </c>
      <c r="E170" s="40"/>
      <c r="F170" s="218" t="s">
        <v>364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81</v>
      </c>
    </row>
    <row r="171" s="2" customFormat="1" ht="37.8" customHeight="1">
      <c r="A171" s="38"/>
      <c r="B171" s="39"/>
      <c r="C171" s="204" t="s">
        <v>365</v>
      </c>
      <c r="D171" s="204" t="s">
        <v>128</v>
      </c>
      <c r="E171" s="205" t="s">
        <v>366</v>
      </c>
      <c r="F171" s="206" t="s">
        <v>367</v>
      </c>
      <c r="G171" s="207" t="s">
        <v>131</v>
      </c>
      <c r="H171" s="208">
        <v>50.049999999999997</v>
      </c>
      <c r="I171" s="209"/>
      <c r="J171" s="210">
        <f>ROUND(I171*H171,2)</f>
        <v>0</v>
      </c>
      <c r="K171" s="206" t="s">
        <v>19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9.8999999999999994E-05</v>
      </c>
      <c r="R171" s="213">
        <f>Q171*H171</f>
        <v>0.0049549499999999996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133</v>
      </c>
      <c r="AT171" s="215" t="s">
        <v>128</v>
      </c>
      <c r="AU171" s="215" t="s">
        <v>81</v>
      </c>
      <c r="AY171" s="17" t="s">
        <v>126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133</v>
      </c>
      <c r="BM171" s="215" t="s">
        <v>368</v>
      </c>
    </row>
    <row r="172" s="2" customFormat="1" ht="24.15" customHeight="1">
      <c r="A172" s="38"/>
      <c r="B172" s="39"/>
      <c r="C172" s="234" t="s">
        <v>369</v>
      </c>
      <c r="D172" s="234" t="s">
        <v>163</v>
      </c>
      <c r="E172" s="235" t="s">
        <v>370</v>
      </c>
      <c r="F172" s="236" t="s">
        <v>371</v>
      </c>
      <c r="G172" s="237" t="s">
        <v>131</v>
      </c>
      <c r="H172" s="238">
        <v>55.055</v>
      </c>
      <c r="I172" s="239"/>
      <c r="J172" s="240">
        <f>ROUND(I172*H172,2)</f>
        <v>0</v>
      </c>
      <c r="K172" s="236" t="s">
        <v>19</v>
      </c>
      <c r="L172" s="241"/>
      <c r="M172" s="242" t="s">
        <v>19</v>
      </c>
      <c r="N172" s="243" t="s">
        <v>44</v>
      </c>
      <c r="O172" s="84"/>
      <c r="P172" s="213">
        <f>O172*H172</f>
        <v>0</v>
      </c>
      <c r="Q172" s="213">
        <v>0.00029999999999999997</v>
      </c>
      <c r="R172" s="213">
        <f>Q172*H172</f>
        <v>0.0165165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167</v>
      </c>
      <c r="AT172" s="215" t="s">
        <v>163</v>
      </c>
      <c r="AU172" s="215" t="s">
        <v>81</v>
      </c>
      <c r="AY172" s="17" t="s">
        <v>126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133</v>
      </c>
      <c r="BM172" s="215" t="s">
        <v>372</v>
      </c>
    </row>
    <row r="173" s="13" customFormat="1">
      <c r="A173" s="13"/>
      <c r="B173" s="222"/>
      <c r="C173" s="223"/>
      <c r="D173" s="224" t="s">
        <v>142</v>
      </c>
      <c r="E173" s="223"/>
      <c r="F173" s="226" t="s">
        <v>373</v>
      </c>
      <c r="G173" s="223"/>
      <c r="H173" s="227">
        <v>55.055</v>
      </c>
      <c r="I173" s="228"/>
      <c r="J173" s="223"/>
      <c r="K173" s="223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142</v>
      </c>
      <c r="AU173" s="233" t="s">
        <v>81</v>
      </c>
      <c r="AV173" s="13" t="s">
        <v>83</v>
      </c>
      <c r="AW173" s="13" t="s">
        <v>4</v>
      </c>
      <c r="AX173" s="13" t="s">
        <v>81</v>
      </c>
      <c r="AY173" s="233" t="s">
        <v>126</v>
      </c>
    </row>
    <row r="174" s="2" customFormat="1" ht="33" customHeight="1">
      <c r="A174" s="38"/>
      <c r="B174" s="39"/>
      <c r="C174" s="204" t="s">
        <v>374</v>
      </c>
      <c r="D174" s="204" t="s">
        <v>128</v>
      </c>
      <c r="E174" s="205" t="s">
        <v>375</v>
      </c>
      <c r="F174" s="206" t="s">
        <v>376</v>
      </c>
      <c r="G174" s="207" t="s">
        <v>131</v>
      </c>
      <c r="H174" s="208">
        <v>50.049999999999997</v>
      </c>
      <c r="I174" s="209"/>
      <c r="J174" s="210">
        <f>ROUND(I174*H174,2)</f>
        <v>0</v>
      </c>
      <c r="K174" s="206" t="s">
        <v>132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0.68999999999999995</v>
      </c>
      <c r="R174" s="213">
        <f>Q174*H174</f>
        <v>34.534499999999994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133</v>
      </c>
      <c r="AT174" s="215" t="s">
        <v>128</v>
      </c>
      <c r="AU174" s="215" t="s">
        <v>81</v>
      </c>
      <c r="AY174" s="17" t="s">
        <v>126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133</v>
      </c>
      <c r="BM174" s="215" t="s">
        <v>377</v>
      </c>
    </row>
    <row r="175" s="2" customFormat="1">
      <c r="A175" s="38"/>
      <c r="B175" s="39"/>
      <c r="C175" s="40"/>
      <c r="D175" s="217" t="s">
        <v>135</v>
      </c>
      <c r="E175" s="40"/>
      <c r="F175" s="218" t="s">
        <v>378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81</v>
      </c>
    </row>
    <row r="176" s="2" customFormat="1" ht="24.15" customHeight="1">
      <c r="A176" s="38"/>
      <c r="B176" s="39"/>
      <c r="C176" s="204" t="s">
        <v>379</v>
      </c>
      <c r="D176" s="204" t="s">
        <v>128</v>
      </c>
      <c r="E176" s="205" t="s">
        <v>380</v>
      </c>
      <c r="F176" s="206" t="s">
        <v>381</v>
      </c>
      <c r="G176" s="207" t="s">
        <v>131</v>
      </c>
      <c r="H176" s="208">
        <v>50.049999999999997</v>
      </c>
      <c r="I176" s="209"/>
      <c r="J176" s="210">
        <f>ROUND(I176*H176,2)</f>
        <v>0</v>
      </c>
      <c r="K176" s="206" t="s">
        <v>132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0.0056100000000000004</v>
      </c>
      <c r="R176" s="213">
        <f>Q176*H176</f>
        <v>0.28078049999999999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133</v>
      </c>
      <c r="AT176" s="215" t="s">
        <v>128</v>
      </c>
      <c r="AU176" s="215" t="s">
        <v>81</v>
      </c>
      <c r="AY176" s="17" t="s">
        <v>126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133</v>
      </c>
      <c r="BM176" s="215" t="s">
        <v>382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383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81</v>
      </c>
    </row>
    <row r="178" s="2" customFormat="1" ht="44.25" customHeight="1">
      <c r="A178" s="38"/>
      <c r="B178" s="39"/>
      <c r="C178" s="204" t="s">
        <v>384</v>
      </c>
      <c r="D178" s="204" t="s">
        <v>128</v>
      </c>
      <c r="E178" s="205" t="s">
        <v>385</v>
      </c>
      <c r="F178" s="206" t="s">
        <v>386</v>
      </c>
      <c r="G178" s="207" t="s">
        <v>131</v>
      </c>
      <c r="H178" s="208">
        <v>50.049999999999997</v>
      </c>
      <c r="I178" s="209"/>
      <c r="J178" s="210">
        <f>ROUND(I178*H178,2)</f>
        <v>0</v>
      </c>
      <c r="K178" s="206" t="s">
        <v>132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0.12966</v>
      </c>
      <c r="R178" s="213">
        <f>Q178*H178</f>
        <v>6.4894829999999999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81</v>
      </c>
      <c r="AY178" s="17" t="s">
        <v>126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133</v>
      </c>
      <c r="BM178" s="215" t="s">
        <v>387</v>
      </c>
    </row>
    <row r="179" s="2" customFormat="1">
      <c r="A179" s="38"/>
      <c r="B179" s="39"/>
      <c r="C179" s="40"/>
      <c r="D179" s="217" t="s">
        <v>135</v>
      </c>
      <c r="E179" s="40"/>
      <c r="F179" s="218" t="s">
        <v>388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81</v>
      </c>
    </row>
    <row r="180" s="2" customFormat="1" ht="37.8" customHeight="1">
      <c r="A180" s="38"/>
      <c r="B180" s="39"/>
      <c r="C180" s="204" t="s">
        <v>389</v>
      </c>
      <c r="D180" s="204" t="s">
        <v>128</v>
      </c>
      <c r="E180" s="205" t="s">
        <v>319</v>
      </c>
      <c r="F180" s="206" t="s">
        <v>320</v>
      </c>
      <c r="G180" s="207" t="s">
        <v>166</v>
      </c>
      <c r="H180" s="208">
        <v>4.9050000000000002</v>
      </c>
      <c r="I180" s="209"/>
      <c r="J180" s="210">
        <f>ROUND(I180*H180,2)</f>
        <v>0</v>
      </c>
      <c r="K180" s="206" t="s">
        <v>19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133</v>
      </c>
      <c r="AT180" s="215" t="s">
        <v>128</v>
      </c>
      <c r="AU180" s="215" t="s">
        <v>81</v>
      </c>
      <c r="AY180" s="17" t="s">
        <v>126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133</v>
      </c>
      <c r="BM180" s="215" t="s">
        <v>390</v>
      </c>
    </row>
    <row r="181" s="2" customFormat="1" ht="49.05" customHeight="1">
      <c r="A181" s="38"/>
      <c r="B181" s="39"/>
      <c r="C181" s="204" t="s">
        <v>391</v>
      </c>
      <c r="D181" s="204" t="s">
        <v>128</v>
      </c>
      <c r="E181" s="205" t="s">
        <v>323</v>
      </c>
      <c r="F181" s="206" t="s">
        <v>324</v>
      </c>
      <c r="G181" s="207" t="s">
        <v>166</v>
      </c>
      <c r="H181" s="208">
        <v>4.9050000000000002</v>
      </c>
      <c r="I181" s="209"/>
      <c r="J181" s="210">
        <f>ROUND(I181*H181,2)</f>
        <v>0</v>
      </c>
      <c r="K181" s="206" t="s">
        <v>19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81</v>
      </c>
      <c r="AY181" s="17" t="s">
        <v>126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133</v>
      </c>
      <c r="BM181" s="215" t="s">
        <v>392</v>
      </c>
    </row>
    <row r="182" s="13" customFormat="1">
      <c r="A182" s="13"/>
      <c r="B182" s="222"/>
      <c r="C182" s="223"/>
      <c r="D182" s="224" t="s">
        <v>142</v>
      </c>
      <c r="E182" s="223"/>
      <c r="F182" s="226" t="s">
        <v>393</v>
      </c>
      <c r="G182" s="223"/>
      <c r="H182" s="227">
        <v>4.9050000000000002</v>
      </c>
      <c r="I182" s="228"/>
      <c r="J182" s="223"/>
      <c r="K182" s="223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142</v>
      </c>
      <c r="AU182" s="233" t="s">
        <v>81</v>
      </c>
      <c r="AV182" s="13" t="s">
        <v>83</v>
      </c>
      <c r="AW182" s="13" t="s">
        <v>4</v>
      </c>
      <c r="AX182" s="13" t="s">
        <v>81</v>
      </c>
      <c r="AY182" s="233" t="s">
        <v>126</v>
      </c>
    </row>
    <row r="183" s="2" customFormat="1" ht="24.15" customHeight="1">
      <c r="A183" s="38"/>
      <c r="B183" s="39"/>
      <c r="C183" s="204" t="s">
        <v>202</v>
      </c>
      <c r="D183" s="204" t="s">
        <v>128</v>
      </c>
      <c r="E183" s="205" t="s">
        <v>328</v>
      </c>
      <c r="F183" s="206" t="s">
        <v>329</v>
      </c>
      <c r="G183" s="207" t="s">
        <v>166</v>
      </c>
      <c r="H183" s="208">
        <v>4.9050000000000002</v>
      </c>
      <c r="I183" s="209"/>
      <c r="J183" s="210">
        <f>ROUND(I183*H183,2)</f>
        <v>0</v>
      </c>
      <c r="K183" s="206" t="s">
        <v>132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133</v>
      </c>
      <c r="AT183" s="215" t="s">
        <v>128</v>
      </c>
      <c r="AU183" s="215" t="s">
        <v>81</v>
      </c>
      <c r="AY183" s="17" t="s">
        <v>126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133</v>
      </c>
      <c r="BM183" s="215" t="s">
        <v>394</v>
      </c>
    </row>
    <row r="184" s="2" customFormat="1">
      <c r="A184" s="38"/>
      <c r="B184" s="39"/>
      <c r="C184" s="40"/>
      <c r="D184" s="217" t="s">
        <v>135</v>
      </c>
      <c r="E184" s="40"/>
      <c r="F184" s="218" t="s">
        <v>331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81</v>
      </c>
    </row>
    <row r="185" s="2" customFormat="1" ht="44.25" customHeight="1">
      <c r="A185" s="38"/>
      <c r="B185" s="39"/>
      <c r="C185" s="204" t="s">
        <v>395</v>
      </c>
      <c r="D185" s="204" t="s">
        <v>128</v>
      </c>
      <c r="E185" s="205" t="s">
        <v>333</v>
      </c>
      <c r="F185" s="206" t="s">
        <v>334</v>
      </c>
      <c r="G185" s="207" t="s">
        <v>166</v>
      </c>
      <c r="H185" s="208">
        <v>27.372</v>
      </c>
      <c r="I185" s="209"/>
      <c r="J185" s="210">
        <f>ROUND(I185*H185,2)</f>
        <v>0</v>
      </c>
      <c r="K185" s="206" t="s">
        <v>19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81</v>
      </c>
      <c r="AY185" s="17" t="s">
        <v>126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133</v>
      </c>
      <c r="BM185" s="215" t="s">
        <v>396</v>
      </c>
    </row>
    <row r="186" s="13" customFormat="1">
      <c r="A186" s="13"/>
      <c r="B186" s="222"/>
      <c r="C186" s="223"/>
      <c r="D186" s="224" t="s">
        <v>142</v>
      </c>
      <c r="E186" s="225" t="s">
        <v>19</v>
      </c>
      <c r="F186" s="226" t="s">
        <v>397</v>
      </c>
      <c r="G186" s="223"/>
      <c r="H186" s="227">
        <v>27.372</v>
      </c>
      <c r="I186" s="228"/>
      <c r="J186" s="223"/>
      <c r="K186" s="223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142</v>
      </c>
      <c r="AU186" s="233" t="s">
        <v>81</v>
      </c>
      <c r="AV186" s="13" t="s">
        <v>83</v>
      </c>
      <c r="AW186" s="13" t="s">
        <v>35</v>
      </c>
      <c r="AX186" s="13" t="s">
        <v>81</v>
      </c>
      <c r="AY186" s="233" t="s">
        <v>126</v>
      </c>
    </row>
    <row r="187" s="2" customFormat="1" ht="44.25" customHeight="1">
      <c r="A187" s="38"/>
      <c r="B187" s="39"/>
      <c r="C187" s="204" t="s">
        <v>221</v>
      </c>
      <c r="D187" s="204" t="s">
        <v>128</v>
      </c>
      <c r="E187" s="205" t="s">
        <v>338</v>
      </c>
      <c r="F187" s="206" t="s">
        <v>339</v>
      </c>
      <c r="G187" s="207" t="s">
        <v>166</v>
      </c>
      <c r="H187" s="208">
        <v>4.9050000000000002</v>
      </c>
      <c r="I187" s="209"/>
      <c r="J187" s="210">
        <f>ROUND(I187*H187,2)</f>
        <v>0</v>
      </c>
      <c r="K187" s="206" t="s">
        <v>19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133</v>
      </c>
      <c r="AT187" s="215" t="s">
        <v>128</v>
      </c>
      <c r="AU187" s="215" t="s">
        <v>81</v>
      </c>
      <c r="AY187" s="17" t="s">
        <v>126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133</v>
      </c>
      <c r="BM187" s="215" t="s">
        <v>398</v>
      </c>
    </row>
    <row r="188" s="2" customFormat="1" ht="44.25" customHeight="1">
      <c r="A188" s="38"/>
      <c r="B188" s="39"/>
      <c r="C188" s="204" t="s">
        <v>399</v>
      </c>
      <c r="D188" s="204" t="s">
        <v>128</v>
      </c>
      <c r="E188" s="205" t="s">
        <v>218</v>
      </c>
      <c r="F188" s="206" t="s">
        <v>219</v>
      </c>
      <c r="G188" s="207" t="s">
        <v>166</v>
      </c>
      <c r="H188" s="208">
        <v>41.326000000000001</v>
      </c>
      <c r="I188" s="209"/>
      <c r="J188" s="210">
        <f>ROUND(I188*H188,2)</f>
        <v>0</v>
      </c>
      <c r="K188" s="206" t="s">
        <v>19</v>
      </c>
      <c r="L188" s="44"/>
      <c r="M188" s="245" t="s">
        <v>19</v>
      </c>
      <c r="N188" s="246" t="s">
        <v>44</v>
      </c>
      <c r="O188" s="247"/>
      <c r="P188" s="248">
        <f>O188*H188</f>
        <v>0</v>
      </c>
      <c r="Q188" s="248">
        <v>0</v>
      </c>
      <c r="R188" s="248">
        <f>Q188*H188</f>
        <v>0</v>
      </c>
      <c r="S188" s="248">
        <v>0</v>
      </c>
      <c r="T188" s="24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133</v>
      </c>
      <c r="AT188" s="215" t="s">
        <v>128</v>
      </c>
      <c r="AU188" s="215" t="s">
        <v>81</v>
      </c>
      <c r="AY188" s="17" t="s">
        <v>126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133</v>
      </c>
      <c r="BM188" s="215" t="s">
        <v>400</v>
      </c>
    </row>
    <row r="189" s="2" customFormat="1" ht="6.96" customHeight="1">
      <c r="A189" s="38"/>
      <c r="B189" s="59"/>
      <c r="C189" s="60"/>
      <c r="D189" s="60"/>
      <c r="E189" s="60"/>
      <c r="F189" s="60"/>
      <c r="G189" s="60"/>
      <c r="H189" s="60"/>
      <c r="I189" s="60"/>
      <c r="J189" s="60"/>
      <c r="K189" s="60"/>
      <c r="L189" s="44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sheetProtection sheet="1" autoFilter="0" formatColumns="0" formatRows="0" objects="1" scenarios="1" spinCount="100000" saltValue="FrIIDjlEi1HofUwCbK0YxCPR6YL2HrhoB73S+tPEPS9Ml6V3PGabG1gRdhU0LexeSSSf2n1/AX4YsQ8sDeL70g==" hashValue="AEI9rbA/d6jtgxgqfMWG9gxM1z7RqFWgPMbpr86cI1dMI9585NEhzTO4U+5wQOuEQ3x4w8Ef6XjJK/g63MhT0Q==" algorithmName="SHA-512" password="CC35"/>
  <autoFilter ref="C86:K18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2/113154513"/>
    <hyperlink ref="F93" r:id="rId2" display="https://podminky.urs.cz/item/CS_URS_2025_02/132154101"/>
    <hyperlink ref="F100" r:id="rId3" display="https://podminky.urs.cz/item/CS_URS_2025_02/175111101"/>
    <hyperlink ref="F109" r:id="rId4" display="https://podminky.urs.cz/item/CS_URS_2025_02/877310310"/>
    <hyperlink ref="F124" r:id="rId5" display="https://podminky.urs.cz/item/CS_URS_2025_02/895941302"/>
    <hyperlink ref="F138" r:id="rId6" display="https://podminky.urs.cz/item/CS_URS_2025_02/916241213"/>
    <hyperlink ref="F143" r:id="rId7" display="https://podminky.urs.cz/item/CS_URS_2025_02/919735111"/>
    <hyperlink ref="F146" r:id="rId8" display="https://podminky.urs.cz/item/CS_URS_2025_02/979024443"/>
    <hyperlink ref="F156" r:id="rId9" display="https://podminky.urs.cz/item/CS_URS_2025_02/997221611"/>
    <hyperlink ref="F162" r:id="rId10" display="https://podminky.urs.cz/item/CS_URS_2025_02/113107341"/>
    <hyperlink ref="F165" r:id="rId11" display="https://podminky.urs.cz/item/CS_URS_2025_02/122151503"/>
    <hyperlink ref="F170" r:id="rId12" display="https://podminky.urs.cz/item/CS_URS_2025_02/181152302"/>
    <hyperlink ref="F175" r:id="rId13" display="https://podminky.urs.cz/item/CS_URS_2025_02/564871116"/>
    <hyperlink ref="F177" r:id="rId14" display="https://podminky.urs.cz/item/CS_URS_2025_02/573111111"/>
    <hyperlink ref="F179" r:id="rId15" display="https://podminky.urs.cz/item/CS_URS_2025_02/577145112"/>
    <hyperlink ref="F184" r:id="rId16" display="https://podminky.urs.cz/item/CS_URS_2025_02/997221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komunikací v lokalitě Komenského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401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21. 11. 2025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ROUND((SUM(BE86:BE186)),  2)</f>
        <v>0</v>
      </c>
      <c r="G33" s="38"/>
      <c r="H33" s="38"/>
      <c r="I33" s="148">
        <v>0.20999999999999999</v>
      </c>
      <c r="J33" s="147">
        <f>ROUND(((SUM(BE86:BE186))*I33),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ROUND((SUM(BF86:BF186)),  2)</f>
        <v>0</v>
      </c>
      <c r="G34" s="38"/>
      <c r="H34" s="38"/>
      <c r="I34" s="148">
        <v>0.12</v>
      </c>
      <c r="J34" s="147">
        <f>ROUND(((SUM(BF86:BF186))*I34),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ROUND((SUM(BG86:BG186)),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ROUND((SUM(BH86:BH186)),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ROUND((SUM(BI86:BI186)),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Oprava komunikací v lokalitě Komenského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Komenského - úsek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Šternberk</v>
      </c>
      <c r="G52" s="40"/>
      <c r="H52" s="40"/>
      <c r="I52" s="32" t="s">
        <v>23</v>
      </c>
      <c r="J52" s="72" t="str">
        <f>IF(J12="","",J12)</f>
        <v>21. 11. 2025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Šternberk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107</v>
      </c>
      <c r="E63" s="174"/>
      <c r="F63" s="174"/>
      <c r="G63" s="174"/>
      <c r="H63" s="174"/>
      <c r="I63" s="174"/>
      <c r="J63" s="175">
        <f>J119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108</v>
      </c>
      <c r="E64" s="174"/>
      <c r="F64" s="174"/>
      <c r="G64" s="174"/>
      <c r="H64" s="174"/>
      <c r="I64" s="174"/>
      <c r="J64" s="175">
        <f>J135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109</v>
      </c>
      <c r="E65" s="174"/>
      <c r="F65" s="174"/>
      <c r="G65" s="174"/>
      <c r="H65" s="174"/>
      <c r="I65" s="174"/>
      <c r="J65" s="175">
        <f>J146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110</v>
      </c>
      <c r="E66" s="168"/>
      <c r="F66" s="168"/>
      <c r="G66" s="168"/>
      <c r="H66" s="168"/>
      <c r="I66" s="168"/>
      <c r="J66" s="169">
        <f>J158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Oprava komunikací v lokalitě Komenského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97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02 - Komenského - úsek č.2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Šternberk</v>
      </c>
      <c r="G80" s="40"/>
      <c r="H80" s="40"/>
      <c r="I80" s="32" t="s">
        <v>23</v>
      </c>
      <c r="J80" s="72" t="str">
        <f>IF(J12="","",J12)</f>
        <v>21. 11. 2025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>Město Šternberk</v>
      </c>
      <c r="G82" s="40"/>
      <c r="H82" s="40"/>
      <c r="I82" s="32" t="s">
        <v>33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36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112</v>
      </c>
      <c r="D85" s="180" t="s">
        <v>58</v>
      </c>
      <c r="E85" s="180" t="s">
        <v>54</v>
      </c>
      <c r="F85" s="180" t="s">
        <v>55</v>
      </c>
      <c r="G85" s="180" t="s">
        <v>113</v>
      </c>
      <c r="H85" s="180" t="s">
        <v>114</v>
      </c>
      <c r="I85" s="180" t="s">
        <v>115</v>
      </c>
      <c r="J85" s="180" t="s">
        <v>101</v>
      </c>
      <c r="K85" s="181" t="s">
        <v>116</v>
      </c>
      <c r="L85" s="182"/>
      <c r="M85" s="92" t="s">
        <v>19</v>
      </c>
      <c r="N85" s="93" t="s">
        <v>43</v>
      </c>
      <c r="O85" s="93" t="s">
        <v>117</v>
      </c>
      <c r="P85" s="93" t="s">
        <v>118</v>
      </c>
      <c r="Q85" s="93" t="s">
        <v>119</v>
      </c>
      <c r="R85" s="93" t="s">
        <v>120</v>
      </c>
      <c r="S85" s="93" t="s">
        <v>121</v>
      </c>
      <c r="T85" s="94" t="s">
        <v>122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123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P87+P158</f>
        <v>0</v>
      </c>
      <c r="Q86" s="96"/>
      <c r="R86" s="185">
        <f>R87+R158</f>
        <v>428.78685363602</v>
      </c>
      <c r="S86" s="96"/>
      <c r="T86" s="186">
        <f>T87+T158</f>
        <v>362.18995999999993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102</v>
      </c>
      <c r="BK86" s="187">
        <f>BK87+BK158</f>
        <v>0</v>
      </c>
    </row>
    <row r="87" s="12" customFormat="1" ht="25.92" customHeight="1">
      <c r="A87" s="12"/>
      <c r="B87" s="188"/>
      <c r="C87" s="189"/>
      <c r="D87" s="190" t="s">
        <v>72</v>
      </c>
      <c r="E87" s="191" t="s">
        <v>124</v>
      </c>
      <c r="F87" s="191" t="s">
        <v>125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P88+P113+P119+P135+P146</f>
        <v>0</v>
      </c>
      <c r="Q87" s="196"/>
      <c r="R87" s="197">
        <f>R88+R113+R119+R135+R146</f>
        <v>312.47063550602002</v>
      </c>
      <c r="S87" s="196"/>
      <c r="T87" s="198">
        <f>T88+T113+T119+T135+T146</f>
        <v>348.38469999999995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81</v>
      </c>
      <c r="AT87" s="200" t="s">
        <v>72</v>
      </c>
      <c r="AU87" s="200" t="s">
        <v>73</v>
      </c>
      <c r="AY87" s="199" t="s">
        <v>126</v>
      </c>
      <c r="BK87" s="201">
        <f>BK88+BK113+BK119+BK135+BK146</f>
        <v>0</v>
      </c>
    </row>
    <row r="88" s="12" customFormat="1" ht="22.8" customHeight="1">
      <c r="A88" s="12"/>
      <c r="B88" s="188"/>
      <c r="C88" s="189"/>
      <c r="D88" s="190" t="s">
        <v>72</v>
      </c>
      <c r="E88" s="202" t="s">
        <v>81</v>
      </c>
      <c r="F88" s="202" t="s">
        <v>127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SUM(P89:P112)</f>
        <v>0</v>
      </c>
      <c r="Q88" s="196"/>
      <c r="R88" s="197">
        <f>SUM(R89:R112)</f>
        <v>2.2724409648000004</v>
      </c>
      <c r="S88" s="196"/>
      <c r="T88" s="198">
        <f>SUM(T89:T112)</f>
        <v>163.1959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81</v>
      </c>
      <c r="AY88" s="199" t="s">
        <v>126</v>
      </c>
      <c r="BK88" s="201">
        <f>SUM(BK89:BK112)</f>
        <v>0</v>
      </c>
    </row>
    <row r="89" s="2" customFormat="1" ht="44.25" customHeight="1">
      <c r="A89" s="38"/>
      <c r="B89" s="39"/>
      <c r="C89" s="204" t="s">
        <v>81</v>
      </c>
      <c r="D89" s="204" t="s">
        <v>128</v>
      </c>
      <c r="E89" s="205" t="s">
        <v>129</v>
      </c>
      <c r="F89" s="206" t="s">
        <v>130</v>
      </c>
      <c r="G89" s="207" t="s">
        <v>131</v>
      </c>
      <c r="H89" s="208">
        <v>1408.6600000000001</v>
      </c>
      <c r="I89" s="209"/>
      <c r="J89" s="210">
        <f>ROUND(I89*H89,2)</f>
        <v>0</v>
      </c>
      <c r="K89" s="206" t="s">
        <v>132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1.4280000000000001E-05</v>
      </c>
      <c r="R89" s="213">
        <f>Q89*H89</f>
        <v>0.020115664800000002</v>
      </c>
      <c r="S89" s="213">
        <v>0.11500000000000001</v>
      </c>
      <c r="T89" s="214">
        <f>S89*H89</f>
        <v>161.99590000000001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133</v>
      </c>
      <c r="AT89" s="215" t="s">
        <v>128</v>
      </c>
      <c r="AU89" s="215" t="s">
        <v>83</v>
      </c>
      <c r="AY89" s="17" t="s">
        <v>126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133</v>
      </c>
      <c r="BM89" s="215" t="s">
        <v>402</v>
      </c>
    </row>
    <row r="90" s="2" customFormat="1">
      <c r="A90" s="38"/>
      <c r="B90" s="39"/>
      <c r="C90" s="40"/>
      <c r="D90" s="217" t="s">
        <v>135</v>
      </c>
      <c r="E90" s="40"/>
      <c r="F90" s="218" t="s">
        <v>136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135</v>
      </c>
      <c r="AU90" s="17" t="s">
        <v>83</v>
      </c>
    </row>
    <row r="91" s="2" customFormat="1" ht="44.25" customHeight="1">
      <c r="A91" s="38"/>
      <c r="B91" s="39"/>
      <c r="C91" s="204" t="s">
        <v>83</v>
      </c>
      <c r="D91" s="204" t="s">
        <v>128</v>
      </c>
      <c r="E91" s="205" t="s">
        <v>137</v>
      </c>
      <c r="F91" s="206" t="s">
        <v>138</v>
      </c>
      <c r="G91" s="207" t="s">
        <v>139</v>
      </c>
      <c r="H91" s="208">
        <v>3.1200000000000001</v>
      </c>
      <c r="I91" s="209"/>
      <c r="J91" s="210">
        <f>ROUND(I91*H91,2)</f>
        <v>0</v>
      </c>
      <c r="K91" s="206" t="s">
        <v>132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133</v>
      </c>
      <c r="AT91" s="215" t="s">
        <v>128</v>
      </c>
      <c r="AU91" s="215" t="s">
        <v>83</v>
      </c>
      <c r="AY91" s="17" t="s">
        <v>126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133</v>
      </c>
      <c r="BM91" s="215" t="s">
        <v>403</v>
      </c>
    </row>
    <row r="92" s="2" customFormat="1">
      <c r="A92" s="38"/>
      <c r="B92" s="39"/>
      <c r="C92" s="40"/>
      <c r="D92" s="217" t="s">
        <v>135</v>
      </c>
      <c r="E92" s="40"/>
      <c r="F92" s="218" t="s">
        <v>141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13" customFormat="1">
      <c r="A93" s="13"/>
      <c r="B93" s="222"/>
      <c r="C93" s="223"/>
      <c r="D93" s="224" t="s">
        <v>142</v>
      </c>
      <c r="E93" s="225" t="s">
        <v>19</v>
      </c>
      <c r="F93" s="226" t="s">
        <v>404</v>
      </c>
      <c r="G93" s="223"/>
      <c r="H93" s="227">
        <v>3.1200000000000001</v>
      </c>
      <c r="I93" s="228"/>
      <c r="J93" s="223"/>
      <c r="K93" s="223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142</v>
      </c>
      <c r="AU93" s="233" t="s">
        <v>83</v>
      </c>
      <c r="AV93" s="13" t="s">
        <v>83</v>
      </c>
      <c r="AW93" s="13" t="s">
        <v>35</v>
      </c>
      <c r="AX93" s="13" t="s">
        <v>81</v>
      </c>
      <c r="AY93" s="233" t="s">
        <v>126</v>
      </c>
    </row>
    <row r="94" s="2" customFormat="1" ht="62.7" customHeight="1">
      <c r="A94" s="38"/>
      <c r="B94" s="39"/>
      <c r="C94" s="204" t="s">
        <v>144</v>
      </c>
      <c r="D94" s="204" t="s">
        <v>128</v>
      </c>
      <c r="E94" s="205" t="s">
        <v>145</v>
      </c>
      <c r="F94" s="206" t="s">
        <v>146</v>
      </c>
      <c r="G94" s="207" t="s">
        <v>139</v>
      </c>
      <c r="H94" s="208">
        <v>1.3200000000000001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133</v>
      </c>
      <c r="AT94" s="215" t="s">
        <v>128</v>
      </c>
      <c r="AU94" s="215" t="s">
        <v>83</v>
      </c>
      <c r="AY94" s="17" t="s">
        <v>126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133</v>
      </c>
      <c r="BM94" s="215" t="s">
        <v>405</v>
      </c>
    </row>
    <row r="95" s="13" customFormat="1">
      <c r="A95" s="13"/>
      <c r="B95" s="222"/>
      <c r="C95" s="223"/>
      <c r="D95" s="224" t="s">
        <v>142</v>
      </c>
      <c r="E95" s="225" t="s">
        <v>19</v>
      </c>
      <c r="F95" s="226" t="s">
        <v>406</v>
      </c>
      <c r="G95" s="223"/>
      <c r="H95" s="227">
        <v>1.3200000000000001</v>
      </c>
      <c r="I95" s="228"/>
      <c r="J95" s="223"/>
      <c r="K95" s="223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142</v>
      </c>
      <c r="AU95" s="233" t="s">
        <v>83</v>
      </c>
      <c r="AV95" s="13" t="s">
        <v>83</v>
      </c>
      <c r="AW95" s="13" t="s">
        <v>35</v>
      </c>
      <c r="AX95" s="13" t="s">
        <v>81</v>
      </c>
      <c r="AY95" s="233" t="s">
        <v>126</v>
      </c>
    </row>
    <row r="96" s="2" customFormat="1" ht="44.25" customHeight="1">
      <c r="A96" s="38"/>
      <c r="B96" s="39"/>
      <c r="C96" s="204" t="s">
        <v>133</v>
      </c>
      <c r="D96" s="204" t="s">
        <v>128</v>
      </c>
      <c r="E96" s="205" t="s">
        <v>149</v>
      </c>
      <c r="F96" s="206" t="s">
        <v>150</v>
      </c>
      <c r="G96" s="207" t="s">
        <v>139</v>
      </c>
      <c r="H96" s="208">
        <v>1.3200000000000001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133</v>
      </c>
      <c r="AT96" s="215" t="s">
        <v>128</v>
      </c>
      <c r="AU96" s="215" t="s">
        <v>83</v>
      </c>
      <c r="AY96" s="17" t="s">
        <v>126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133</v>
      </c>
      <c r="BM96" s="215" t="s">
        <v>407</v>
      </c>
    </row>
    <row r="97" s="2" customFormat="1" ht="44.25" customHeight="1">
      <c r="A97" s="38"/>
      <c r="B97" s="39"/>
      <c r="C97" s="204" t="s">
        <v>152</v>
      </c>
      <c r="D97" s="204" t="s">
        <v>128</v>
      </c>
      <c r="E97" s="205" t="s">
        <v>153</v>
      </c>
      <c r="F97" s="206" t="s">
        <v>154</v>
      </c>
      <c r="G97" s="207" t="s">
        <v>139</v>
      </c>
      <c r="H97" s="208">
        <v>1.8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133</v>
      </c>
      <c r="AT97" s="215" t="s">
        <v>128</v>
      </c>
      <c r="AU97" s="215" t="s">
        <v>83</v>
      </c>
      <c r="AY97" s="17" t="s">
        <v>126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133</v>
      </c>
      <c r="BM97" s="215" t="s">
        <v>408</v>
      </c>
    </row>
    <row r="98" s="2" customFormat="1" ht="66.75" customHeight="1">
      <c r="A98" s="38"/>
      <c r="B98" s="39"/>
      <c r="C98" s="204" t="s">
        <v>156</v>
      </c>
      <c r="D98" s="204" t="s">
        <v>128</v>
      </c>
      <c r="E98" s="205" t="s">
        <v>157</v>
      </c>
      <c r="F98" s="206" t="s">
        <v>158</v>
      </c>
      <c r="G98" s="207" t="s">
        <v>139</v>
      </c>
      <c r="H98" s="208">
        <v>1.0800000000000001</v>
      </c>
      <c r="I98" s="209"/>
      <c r="J98" s="210">
        <f>ROUND(I98*H98,2)</f>
        <v>0</v>
      </c>
      <c r="K98" s="206" t="s">
        <v>132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83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133</v>
      </c>
      <c r="BM98" s="215" t="s">
        <v>409</v>
      </c>
    </row>
    <row r="99" s="2" customFormat="1">
      <c r="A99" s="38"/>
      <c r="B99" s="39"/>
      <c r="C99" s="40"/>
      <c r="D99" s="217" t="s">
        <v>135</v>
      </c>
      <c r="E99" s="40"/>
      <c r="F99" s="218" t="s">
        <v>160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135</v>
      </c>
      <c r="AU99" s="17" t="s">
        <v>83</v>
      </c>
    </row>
    <row r="100" s="13" customFormat="1">
      <c r="A100" s="13"/>
      <c r="B100" s="222"/>
      <c r="C100" s="223"/>
      <c r="D100" s="224" t="s">
        <v>142</v>
      </c>
      <c r="E100" s="225" t="s">
        <v>19</v>
      </c>
      <c r="F100" s="226" t="s">
        <v>410</v>
      </c>
      <c r="G100" s="223"/>
      <c r="H100" s="227">
        <v>1.0800000000000001</v>
      </c>
      <c r="I100" s="228"/>
      <c r="J100" s="223"/>
      <c r="K100" s="223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142</v>
      </c>
      <c r="AU100" s="233" t="s">
        <v>83</v>
      </c>
      <c r="AV100" s="13" t="s">
        <v>83</v>
      </c>
      <c r="AW100" s="13" t="s">
        <v>35</v>
      </c>
      <c r="AX100" s="13" t="s">
        <v>81</v>
      </c>
      <c r="AY100" s="233" t="s">
        <v>126</v>
      </c>
    </row>
    <row r="101" s="2" customFormat="1" ht="16.5" customHeight="1">
      <c r="A101" s="38"/>
      <c r="B101" s="39"/>
      <c r="C101" s="234" t="s">
        <v>162</v>
      </c>
      <c r="D101" s="234" t="s">
        <v>163</v>
      </c>
      <c r="E101" s="235" t="s">
        <v>164</v>
      </c>
      <c r="F101" s="236" t="s">
        <v>165</v>
      </c>
      <c r="G101" s="237" t="s">
        <v>166</v>
      </c>
      <c r="H101" s="238">
        <v>1.782</v>
      </c>
      <c r="I101" s="239"/>
      <c r="J101" s="240">
        <f>ROUND(I101*H101,2)</f>
        <v>0</v>
      </c>
      <c r="K101" s="236" t="s">
        <v>132</v>
      </c>
      <c r="L101" s="241"/>
      <c r="M101" s="242" t="s">
        <v>19</v>
      </c>
      <c r="N101" s="243" t="s">
        <v>44</v>
      </c>
      <c r="O101" s="84"/>
      <c r="P101" s="213">
        <f>O101*H101</f>
        <v>0</v>
      </c>
      <c r="Q101" s="213">
        <v>1</v>
      </c>
      <c r="R101" s="213">
        <f>Q101*H101</f>
        <v>1.782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167</v>
      </c>
      <c r="AT101" s="215" t="s">
        <v>163</v>
      </c>
      <c r="AU101" s="215" t="s">
        <v>83</v>
      </c>
      <c r="AY101" s="17" t="s">
        <v>126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133</v>
      </c>
      <c r="BM101" s="215" t="s">
        <v>411</v>
      </c>
    </row>
    <row r="102" s="13" customFormat="1">
      <c r="A102" s="13"/>
      <c r="B102" s="222"/>
      <c r="C102" s="223"/>
      <c r="D102" s="224" t="s">
        <v>142</v>
      </c>
      <c r="E102" s="223"/>
      <c r="F102" s="226" t="s">
        <v>412</v>
      </c>
      <c r="G102" s="223"/>
      <c r="H102" s="227">
        <v>1.782</v>
      </c>
      <c r="I102" s="228"/>
      <c r="J102" s="223"/>
      <c r="K102" s="223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142</v>
      </c>
      <c r="AU102" s="233" t="s">
        <v>83</v>
      </c>
      <c r="AV102" s="13" t="s">
        <v>83</v>
      </c>
      <c r="AW102" s="13" t="s">
        <v>4</v>
      </c>
      <c r="AX102" s="13" t="s">
        <v>81</v>
      </c>
      <c r="AY102" s="233" t="s">
        <v>126</v>
      </c>
    </row>
    <row r="103" s="2" customFormat="1" ht="33" customHeight="1">
      <c r="A103" s="38"/>
      <c r="B103" s="39"/>
      <c r="C103" s="204" t="s">
        <v>167</v>
      </c>
      <c r="D103" s="204" t="s">
        <v>128</v>
      </c>
      <c r="E103" s="205" t="s">
        <v>170</v>
      </c>
      <c r="F103" s="206" t="s">
        <v>171</v>
      </c>
      <c r="G103" s="207" t="s">
        <v>139</v>
      </c>
      <c r="H103" s="208">
        <v>0.23999999999999999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1.8907700000000001</v>
      </c>
      <c r="R103" s="213">
        <f>Q103*H103</f>
        <v>0.45378479999999999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133</v>
      </c>
      <c r="AT103" s="215" t="s">
        <v>128</v>
      </c>
      <c r="AU103" s="215" t="s">
        <v>83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133</v>
      </c>
      <c r="BM103" s="215" t="s">
        <v>413</v>
      </c>
    </row>
    <row r="104" s="13" customFormat="1">
      <c r="A104" s="13"/>
      <c r="B104" s="222"/>
      <c r="C104" s="223"/>
      <c r="D104" s="224" t="s">
        <v>142</v>
      </c>
      <c r="E104" s="225" t="s">
        <v>19</v>
      </c>
      <c r="F104" s="226" t="s">
        <v>414</v>
      </c>
      <c r="G104" s="223"/>
      <c r="H104" s="227">
        <v>0.23999999999999999</v>
      </c>
      <c r="I104" s="228"/>
      <c r="J104" s="223"/>
      <c r="K104" s="223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142</v>
      </c>
      <c r="AU104" s="233" t="s">
        <v>83</v>
      </c>
      <c r="AV104" s="13" t="s">
        <v>83</v>
      </c>
      <c r="AW104" s="13" t="s">
        <v>35</v>
      </c>
      <c r="AX104" s="13" t="s">
        <v>81</v>
      </c>
      <c r="AY104" s="233" t="s">
        <v>126</v>
      </c>
    </row>
    <row r="105" s="2" customFormat="1" ht="37.8" customHeight="1">
      <c r="A105" s="38"/>
      <c r="B105" s="39"/>
      <c r="C105" s="204" t="s">
        <v>174</v>
      </c>
      <c r="D105" s="204" t="s">
        <v>128</v>
      </c>
      <c r="E105" s="205" t="s">
        <v>175</v>
      </c>
      <c r="F105" s="206" t="s">
        <v>176</v>
      </c>
      <c r="G105" s="207" t="s">
        <v>177</v>
      </c>
      <c r="H105" s="208">
        <v>3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1.1E-05</v>
      </c>
      <c r="R105" s="213">
        <f>Q105*H105</f>
        <v>3.3000000000000003E-05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133</v>
      </c>
      <c r="AT105" s="215" t="s">
        <v>128</v>
      </c>
      <c r="AU105" s="215" t="s">
        <v>83</v>
      </c>
      <c r="AY105" s="17" t="s">
        <v>126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133</v>
      </c>
      <c r="BM105" s="215" t="s">
        <v>415</v>
      </c>
    </row>
    <row r="106" s="2" customFormat="1" ht="24.15" customHeight="1">
      <c r="A106" s="38"/>
      <c r="B106" s="39"/>
      <c r="C106" s="234" t="s">
        <v>179</v>
      </c>
      <c r="D106" s="234" t="s">
        <v>163</v>
      </c>
      <c r="E106" s="235" t="s">
        <v>180</v>
      </c>
      <c r="F106" s="236" t="s">
        <v>181</v>
      </c>
      <c r="G106" s="237" t="s">
        <v>177</v>
      </c>
      <c r="H106" s="238">
        <v>3</v>
      </c>
      <c r="I106" s="239"/>
      <c r="J106" s="240">
        <f>ROUND(I106*H106,2)</f>
        <v>0</v>
      </c>
      <c r="K106" s="236" t="s">
        <v>19</v>
      </c>
      <c r="L106" s="241"/>
      <c r="M106" s="242" t="s">
        <v>19</v>
      </c>
      <c r="N106" s="243" t="s">
        <v>44</v>
      </c>
      <c r="O106" s="84"/>
      <c r="P106" s="213">
        <f>O106*H106</f>
        <v>0</v>
      </c>
      <c r="Q106" s="213">
        <v>0.0038999999999999998</v>
      </c>
      <c r="R106" s="213">
        <f>Q106*H106</f>
        <v>0.011699999999999999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167</v>
      </c>
      <c r="AT106" s="215" t="s">
        <v>163</v>
      </c>
      <c r="AU106" s="215" t="s">
        <v>83</v>
      </c>
      <c r="AY106" s="17" t="s">
        <v>126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133</v>
      </c>
      <c r="BM106" s="215" t="s">
        <v>416</v>
      </c>
    </row>
    <row r="107" s="2" customFormat="1" ht="44.25" customHeight="1">
      <c r="A107" s="38"/>
      <c r="B107" s="39"/>
      <c r="C107" s="204" t="s">
        <v>183</v>
      </c>
      <c r="D107" s="204" t="s">
        <v>128</v>
      </c>
      <c r="E107" s="205" t="s">
        <v>184</v>
      </c>
      <c r="F107" s="206" t="s">
        <v>185</v>
      </c>
      <c r="G107" s="207" t="s">
        <v>186</v>
      </c>
      <c r="H107" s="208">
        <v>6</v>
      </c>
      <c r="I107" s="209"/>
      <c r="J107" s="210">
        <f>ROUND(I107*H107,2)</f>
        <v>0</v>
      </c>
      <c r="K107" s="206" t="s">
        <v>132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1.2500000000000001E-06</v>
      </c>
      <c r="R107" s="213">
        <f>Q107*H107</f>
        <v>7.500000000000001E-06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133</v>
      </c>
      <c r="AT107" s="215" t="s">
        <v>128</v>
      </c>
      <c r="AU107" s="215" t="s">
        <v>83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133</v>
      </c>
      <c r="BM107" s="215" t="s">
        <v>417</v>
      </c>
    </row>
    <row r="108" s="2" customFormat="1">
      <c r="A108" s="38"/>
      <c r="B108" s="39"/>
      <c r="C108" s="40"/>
      <c r="D108" s="217" t="s">
        <v>135</v>
      </c>
      <c r="E108" s="40"/>
      <c r="F108" s="218" t="s">
        <v>188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135</v>
      </c>
      <c r="AU108" s="17" t="s">
        <v>83</v>
      </c>
    </row>
    <row r="109" s="2" customFormat="1" ht="21.75" customHeight="1">
      <c r="A109" s="38"/>
      <c r="B109" s="39"/>
      <c r="C109" s="234" t="s">
        <v>8</v>
      </c>
      <c r="D109" s="234" t="s">
        <v>163</v>
      </c>
      <c r="E109" s="235" t="s">
        <v>189</v>
      </c>
      <c r="F109" s="236" t="s">
        <v>190</v>
      </c>
      <c r="G109" s="237" t="s">
        <v>186</v>
      </c>
      <c r="H109" s="238">
        <v>6</v>
      </c>
      <c r="I109" s="239"/>
      <c r="J109" s="240">
        <f>ROUND(I109*H109,2)</f>
        <v>0</v>
      </c>
      <c r="K109" s="236" t="s">
        <v>132</v>
      </c>
      <c r="L109" s="241"/>
      <c r="M109" s="242" t="s">
        <v>19</v>
      </c>
      <c r="N109" s="243" t="s">
        <v>44</v>
      </c>
      <c r="O109" s="84"/>
      <c r="P109" s="213">
        <f>O109*H109</f>
        <v>0</v>
      </c>
      <c r="Q109" s="213">
        <v>0.00080000000000000004</v>
      </c>
      <c r="R109" s="213">
        <f>Q109*H109</f>
        <v>0.0048000000000000004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167</v>
      </c>
      <c r="AT109" s="215" t="s">
        <v>163</v>
      </c>
      <c r="AU109" s="215" t="s">
        <v>83</v>
      </c>
      <c r="AY109" s="17" t="s">
        <v>126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133</v>
      </c>
      <c r="BM109" s="215" t="s">
        <v>418</v>
      </c>
    </row>
    <row r="110" s="2" customFormat="1" ht="49.05" customHeight="1">
      <c r="A110" s="38"/>
      <c r="B110" s="39"/>
      <c r="C110" s="204" t="s">
        <v>192</v>
      </c>
      <c r="D110" s="204" t="s">
        <v>128</v>
      </c>
      <c r="E110" s="205" t="s">
        <v>193</v>
      </c>
      <c r="F110" s="206" t="s">
        <v>194</v>
      </c>
      <c r="G110" s="207" t="s">
        <v>166</v>
      </c>
      <c r="H110" s="208">
        <v>2.2719999999999998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133</v>
      </c>
      <c r="AT110" s="215" t="s">
        <v>128</v>
      </c>
      <c r="AU110" s="215" t="s">
        <v>83</v>
      </c>
      <c r="AY110" s="17" t="s">
        <v>126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133</v>
      </c>
      <c r="BM110" s="215" t="s">
        <v>419</v>
      </c>
    </row>
    <row r="111" s="2" customFormat="1" ht="16.5" customHeight="1">
      <c r="A111" s="38"/>
      <c r="B111" s="39"/>
      <c r="C111" s="204" t="s">
        <v>196</v>
      </c>
      <c r="D111" s="204" t="s">
        <v>128</v>
      </c>
      <c r="E111" s="205" t="s">
        <v>197</v>
      </c>
      <c r="F111" s="206" t="s">
        <v>198</v>
      </c>
      <c r="G111" s="207" t="s">
        <v>186</v>
      </c>
      <c r="H111" s="208">
        <v>3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0.40000000000000002</v>
      </c>
      <c r="T111" s="214">
        <f>S111*H111</f>
        <v>1.2000000000000002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133</v>
      </c>
      <c r="AT111" s="215" t="s">
        <v>128</v>
      </c>
      <c r="AU111" s="215" t="s">
        <v>83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133</v>
      </c>
      <c r="BM111" s="215" t="s">
        <v>420</v>
      </c>
    </row>
    <row r="112" s="2" customFormat="1">
      <c r="A112" s="38"/>
      <c r="B112" s="39"/>
      <c r="C112" s="40"/>
      <c r="D112" s="224" t="s">
        <v>200</v>
      </c>
      <c r="E112" s="40"/>
      <c r="F112" s="244" t="s">
        <v>201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200</v>
      </c>
      <c r="AU112" s="17" t="s">
        <v>83</v>
      </c>
    </row>
    <row r="113" s="12" customFormat="1" ht="22.8" customHeight="1">
      <c r="A113" s="12"/>
      <c r="B113" s="188"/>
      <c r="C113" s="189"/>
      <c r="D113" s="190" t="s">
        <v>72</v>
      </c>
      <c r="E113" s="202" t="s">
        <v>202</v>
      </c>
      <c r="F113" s="202" t="s">
        <v>203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SUM(P114:P118)</f>
        <v>0</v>
      </c>
      <c r="Q113" s="196"/>
      <c r="R113" s="197">
        <f>SUM(R114:R118)</f>
        <v>183.57724620000002</v>
      </c>
      <c r="S113" s="196"/>
      <c r="T113" s="198">
        <f>SUM(T114:T118)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81</v>
      </c>
      <c r="AT113" s="200" t="s">
        <v>72</v>
      </c>
      <c r="AU113" s="200" t="s">
        <v>81</v>
      </c>
      <c r="AY113" s="199" t="s">
        <v>126</v>
      </c>
      <c r="BK113" s="201">
        <f>SUM(BK114:BK118)</f>
        <v>0</v>
      </c>
    </row>
    <row r="114" s="2" customFormat="1" ht="33" customHeight="1">
      <c r="A114" s="38"/>
      <c r="B114" s="39"/>
      <c r="C114" s="204" t="s">
        <v>204</v>
      </c>
      <c r="D114" s="204" t="s">
        <v>128</v>
      </c>
      <c r="E114" s="205" t="s">
        <v>205</v>
      </c>
      <c r="F114" s="206" t="s">
        <v>206</v>
      </c>
      <c r="G114" s="207" t="s">
        <v>177</v>
      </c>
      <c r="H114" s="208">
        <v>60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0.0035328999999999998</v>
      </c>
      <c r="R114" s="213">
        <f>Q114*H114</f>
        <v>0.211974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133</v>
      </c>
      <c r="AT114" s="215" t="s">
        <v>128</v>
      </c>
      <c r="AU114" s="215" t="s">
        <v>83</v>
      </c>
      <c r="AY114" s="17" t="s">
        <v>126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133</v>
      </c>
      <c r="BM114" s="215" t="s">
        <v>421</v>
      </c>
    </row>
    <row r="115" s="2" customFormat="1">
      <c r="A115" s="38"/>
      <c r="B115" s="39"/>
      <c r="C115" s="40"/>
      <c r="D115" s="224" t="s">
        <v>200</v>
      </c>
      <c r="E115" s="40"/>
      <c r="F115" s="244" t="s">
        <v>208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200</v>
      </c>
      <c r="AU115" s="17" t="s">
        <v>83</v>
      </c>
    </row>
    <row r="116" s="2" customFormat="1" ht="24.15" customHeight="1">
      <c r="A116" s="38"/>
      <c r="B116" s="39"/>
      <c r="C116" s="204" t="s">
        <v>209</v>
      </c>
      <c r="D116" s="204" t="s">
        <v>128</v>
      </c>
      <c r="E116" s="205" t="s">
        <v>210</v>
      </c>
      <c r="F116" s="206" t="s">
        <v>211</v>
      </c>
      <c r="G116" s="207" t="s">
        <v>131</v>
      </c>
      <c r="H116" s="208">
        <v>1408.6600000000001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0.00051000000000000004</v>
      </c>
      <c r="R116" s="213">
        <f>Q116*H116</f>
        <v>0.71841660000000007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133</v>
      </c>
      <c r="AT116" s="215" t="s">
        <v>128</v>
      </c>
      <c r="AU116" s="215" t="s">
        <v>83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133</v>
      </c>
      <c r="BM116" s="215" t="s">
        <v>422</v>
      </c>
    </row>
    <row r="117" s="2" customFormat="1" ht="49.05" customHeight="1">
      <c r="A117" s="38"/>
      <c r="B117" s="39"/>
      <c r="C117" s="204" t="s">
        <v>213</v>
      </c>
      <c r="D117" s="204" t="s">
        <v>128</v>
      </c>
      <c r="E117" s="205" t="s">
        <v>214</v>
      </c>
      <c r="F117" s="206" t="s">
        <v>215</v>
      </c>
      <c r="G117" s="207" t="s">
        <v>131</v>
      </c>
      <c r="H117" s="208">
        <v>1408.6600000000001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0.12966</v>
      </c>
      <c r="R117" s="213">
        <f>Q117*H117</f>
        <v>182.64685560000001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133</v>
      </c>
      <c r="AT117" s="215" t="s">
        <v>128</v>
      </c>
      <c r="AU117" s="215" t="s">
        <v>83</v>
      </c>
      <c r="AY117" s="17" t="s">
        <v>126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133</v>
      </c>
      <c r="BM117" s="215" t="s">
        <v>423</v>
      </c>
    </row>
    <row r="118" s="2" customFormat="1" ht="44.25" customHeight="1">
      <c r="A118" s="38"/>
      <c r="B118" s="39"/>
      <c r="C118" s="204" t="s">
        <v>217</v>
      </c>
      <c r="D118" s="204" t="s">
        <v>128</v>
      </c>
      <c r="E118" s="205" t="s">
        <v>218</v>
      </c>
      <c r="F118" s="206" t="s">
        <v>219</v>
      </c>
      <c r="G118" s="207" t="s">
        <v>166</v>
      </c>
      <c r="H118" s="208">
        <v>183.577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133</v>
      </c>
      <c r="AT118" s="215" t="s">
        <v>128</v>
      </c>
      <c r="AU118" s="215" t="s">
        <v>83</v>
      </c>
      <c r="AY118" s="17" t="s">
        <v>126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133</v>
      </c>
      <c r="BM118" s="215" t="s">
        <v>424</v>
      </c>
    </row>
    <row r="119" s="12" customFormat="1" ht="22.8" customHeight="1">
      <c r="A119" s="12"/>
      <c r="B119" s="188"/>
      <c r="C119" s="189"/>
      <c r="D119" s="190" t="s">
        <v>72</v>
      </c>
      <c r="E119" s="202" t="s">
        <v>223</v>
      </c>
      <c r="F119" s="202" t="s">
        <v>224</v>
      </c>
      <c r="G119" s="189"/>
      <c r="H119" s="189"/>
      <c r="I119" s="192"/>
      <c r="J119" s="203">
        <f>BK119</f>
        <v>0</v>
      </c>
      <c r="K119" s="189"/>
      <c r="L119" s="194"/>
      <c r="M119" s="195"/>
      <c r="N119" s="196"/>
      <c r="O119" s="196"/>
      <c r="P119" s="197">
        <f>SUM(P120:P134)</f>
        <v>0</v>
      </c>
      <c r="Q119" s="196"/>
      <c r="R119" s="197">
        <f>SUM(R120:R134)</f>
        <v>6.963754999999999</v>
      </c>
      <c r="S119" s="196"/>
      <c r="T119" s="198">
        <f>SUM(T120:T134)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9" t="s">
        <v>81</v>
      </c>
      <c r="AT119" s="200" t="s">
        <v>72</v>
      </c>
      <c r="AU119" s="200" t="s">
        <v>81</v>
      </c>
      <c r="AY119" s="199" t="s">
        <v>126</v>
      </c>
      <c r="BK119" s="201">
        <f>SUM(BK120:BK134)</f>
        <v>0</v>
      </c>
    </row>
    <row r="120" s="2" customFormat="1" ht="33" customHeight="1">
      <c r="A120" s="38"/>
      <c r="B120" s="39"/>
      <c r="C120" s="204" t="s">
        <v>225</v>
      </c>
      <c r="D120" s="204" t="s">
        <v>128</v>
      </c>
      <c r="E120" s="205" t="s">
        <v>226</v>
      </c>
      <c r="F120" s="206" t="s">
        <v>227</v>
      </c>
      <c r="G120" s="207" t="s">
        <v>186</v>
      </c>
      <c r="H120" s="208">
        <v>3</v>
      </c>
      <c r="I120" s="209"/>
      <c r="J120" s="210">
        <f>ROUND(I120*H120,2)</f>
        <v>0</v>
      </c>
      <c r="K120" s="206" t="s">
        <v>19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0.087417999999999996</v>
      </c>
      <c r="R120" s="213">
        <f>Q120*H120</f>
        <v>0.26225399999999999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133</v>
      </c>
      <c r="AT120" s="215" t="s">
        <v>128</v>
      </c>
      <c r="AU120" s="215" t="s">
        <v>83</v>
      </c>
      <c r="AY120" s="17" t="s">
        <v>126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133</v>
      </c>
      <c r="BM120" s="215" t="s">
        <v>425</v>
      </c>
    </row>
    <row r="121" s="2" customFormat="1" ht="24.15" customHeight="1">
      <c r="A121" s="38"/>
      <c r="B121" s="39"/>
      <c r="C121" s="204" t="s">
        <v>229</v>
      </c>
      <c r="D121" s="204" t="s">
        <v>128</v>
      </c>
      <c r="E121" s="205" t="s">
        <v>230</v>
      </c>
      <c r="F121" s="206" t="s">
        <v>231</v>
      </c>
      <c r="G121" s="207" t="s">
        <v>186</v>
      </c>
      <c r="H121" s="208">
        <v>3</v>
      </c>
      <c r="I121" s="209"/>
      <c r="J121" s="210">
        <f>ROUND(I121*H121,2)</f>
        <v>0</v>
      </c>
      <c r="K121" s="206" t="s">
        <v>132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0.124223</v>
      </c>
      <c r="R121" s="213">
        <f>Q121*H121</f>
        <v>0.37266900000000003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133</v>
      </c>
      <c r="AT121" s="215" t="s">
        <v>128</v>
      </c>
      <c r="AU121" s="215" t="s">
        <v>83</v>
      </c>
      <c r="AY121" s="17" t="s">
        <v>126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133</v>
      </c>
      <c r="BM121" s="215" t="s">
        <v>426</v>
      </c>
    </row>
    <row r="122" s="2" customFormat="1">
      <c r="A122" s="38"/>
      <c r="B122" s="39"/>
      <c r="C122" s="40"/>
      <c r="D122" s="217" t="s">
        <v>135</v>
      </c>
      <c r="E122" s="40"/>
      <c r="F122" s="218" t="s">
        <v>233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83</v>
      </c>
    </row>
    <row r="123" s="2" customFormat="1" ht="24.15" customHeight="1">
      <c r="A123" s="38"/>
      <c r="B123" s="39"/>
      <c r="C123" s="204" t="s">
        <v>7</v>
      </c>
      <c r="D123" s="204" t="s">
        <v>128</v>
      </c>
      <c r="E123" s="205" t="s">
        <v>234</v>
      </c>
      <c r="F123" s="206" t="s">
        <v>235</v>
      </c>
      <c r="G123" s="207" t="s">
        <v>186</v>
      </c>
      <c r="H123" s="208">
        <v>3</v>
      </c>
      <c r="I123" s="209"/>
      <c r="J123" s="210">
        <f>ROUND(I123*H123,2)</f>
        <v>0</v>
      </c>
      <c r="K123" s="206" t="s">
        <v>19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0.029722999999999999</v>
      </c>
      <c r="R123" s="213">
        <f>Q123*H123</f>
        <v>0.089168999999999998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133</v>
      </c>
      <c r="AT123" s="215" t="s">
        <v>128</v>
      </c>
      <c r="AU123" s="215" t="s">
        <v>83</v>
      </c>
      <c r="AY123" s="17" t="s">
        <v>126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133</v>
      </c>
      <c r="BM123" s="215" t="s">
        <v>427</v>
      </c>
    </row>
    <row r="124" s="2" customFormat="1" ht="24.15" customHeight="1">
      <c r="A124" s="38"/>
      <c r="B124" s="39"/>
      <c r="C124" s="204" t="s">
        <v>237</v>
      </c>
      <c r="D124" s="204" t="s">
        <v>128</v>
      </c>
      <c r="E124" s="205" t="s">
        <v>238</v>
      </c>
      <c r="F124" s="206" t="s">
        <v>239</v>
      </c>
      <c r="G124" s="207" t="s">
        <v>186</v>
      </c>
      <c r="H124" s="208">
        <v>3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0.029722999999999999</v>
      </c>
      <c r="R124" s="213">
        <f>Q124*H124</f>
        <v>0.089168999999999998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133</v>
      </c>
      <c r="AT124" s="215" t="s">
        <v>128</v>
      </c>
      <c r="AU124" s="215" t="s">
        <v>83</v>
      </c>
      <c r="AY124" s="17" t="s">
        <v>126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133</v>
      </c>
      <c r="BM124" s="215" t="s">
        <v>428</v>
      </c>
    </row>
    <row r="125" s="2" customFormat="1" ht="21.75" customHeight="1">
      <c r="A125" s="38"/>
      <c r="B125" s="39"/>
      <c r="C125" s="234" t="s">
        <v>241</v>
      </c>
      <c r="D125" s="234" t="s">
        <v>163</v>
      </c>
      <c r="E125" s="235" t="s">
        <v>242</v>
      </c>
      <c r="F125" s="236" t="s">
        <v>243</v>
      </c>
      <c r="G125" s="237" t="s">
        <v>186</v>
      </c>
      <c r="H125" s="238">
        <v>3</v>
      </c>
      <c r="I125" s="239"/>
      <c r="J125" s="240">
        <f>ROUND(I125*H125,2)</f>
        <v>0</v>
      </c>
      <c r="K125" s="236" t="s">
        <v>19</v>
      </c>
      <c r="L125" s="241"/>
      <c r="M125" s="242" t="s">
        <v>19</v>
      </c>
      <c r="N125" s="243" t="s">
        <v>44</v>
      </c>
      <c r="O125" s="84"/>
      <c r="P125" s="213">
        <f>O125*H125</f>
        <v>0</v>
      </c>
      <c r="Q125" s="213">
        <v>0.111</v>
      </c>
      <c r="R125" s="213">
        <f>Q125*H125</f>
        <v>0.33300000000000002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167</v>
      </c>
      <c r="AT125" s="215" t="s">
        <v>163</v>
      </c>
      <c r="AU125" s="215" t="s">
        <v>83</v>
      </c>
      <c r="AY125" s="17" t="s">
        <v>126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133</v>
      </c>
      <c r="BM125" s="215" t="s">
        <v>429</v>
      </c>
    </row>
    <row r="126" s="2" customFormat="1" ht="24.15" customHeight="1">
      <c r="A126" s="38"/>
      <c r="B126" s="39"/>
      <c r="C126" s="234" t="s">
        <v>245</v>
      </c>
      <c r="D126" s="234" t="s">
        <v>163</v>
      </c>
      <c r="E126" s="235" t="s">
        <v>246</v>
      </c>
      <c r="F126" s="236" t="s">
        <v>247</v>
      </c>
      <c r="G126" s="237" t="s">
        <v>186</v>
      </c>
      <c r="H126" s="238">
        <v>3</v>
      </c>
      <c r="I126" s="239"/>
      <c r="J126" s="240">
        <f>ROUND(I126*H126,2)</f>
        <v>0</v>
      </c>
      <c r="K126" s="236" t="s">
        <v>19</v>
      </c>
      <c r="L126" s="241"/>
      <c r="M126" s="242" t="s">
        <v>19</v>
      </c>
      <c r="N126" s="243" t="s">
        <v>44</v>
      </c>
      <c r="O126" s="84"/>
      <c r="P126" s="213">
        <f>O126*H126</f>
        <v>0</v>
      </c>
      <c r="Q126" s="213">
        <v>0.080000000000000002</v>
      </c>
      <c r="R126" s="213">
        <f>Q126*H126</f>
        <v>0.23999999999999999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167</v>
      </c>
      <c r="AT126" s="215" t="s">
        <v>163</v>
      </c>
      <c r="AU126" s="215" t="s">
        <v>83</v>
      </c>
      <c r="AY126" s="17" t="s">
        <v>126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133</v>
      </c>
      <c r="BM126" s="215" t="s">
        <v>430</v>
      </c>
    </row>
    <row r="127" s="2" customFormat="1" ht="21.75" customHeight="1">
      <c r="A127" s="38"/>
      <c r="B127" s="39"/>
      <c r="C127" s="234" t="s">
        <v>249</v>
      </c>
      <c r="D127" s="234" t="s">
        <v>163</v>
      </c>
      <c r="E127" s="235" t="s">
        <v>250</v>
      </c>
      <c r="F127" s="236" t="s">
        <v>251</v>
      </c>
      <c r="G127" s="237" t="s">
        <v>186</v>
      </c>
      <c r="H127" s="238">
        <v>3</v>
      </c>
      <c r="I127" s="239"/>
      <c r="J127" s="240">
        <f>ROUND(I127*H127,2)</f>
        <v>0</v>
      </c>
      <c r="K127" s="236" t="s">
        <v>19</v>
      </c>
      <c r="L127" s="241"/>
      <c r="M127" s="242" t="s">
        <v>19</v>
      </c>
      <c r="N127" s="243" t="s">
        <v>44</v>
      </c>
      <c r="O127" s="84"/>
      <c r="P127" s="213">
        <f>O127*H127</f>
        <v>0</v>
      </c>
      <c r="Q127" s="213">
        <v>0.17499999999999999</v>
      </c>
      <c r="R127" s="213">
        <f>Q127*H127</f>
        <v>0.52499999999999991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167</v>
      </c>
      <c r="AT127" s="215" t="s">
        <v>163</v>
      </c>
      <c r="AU127" s="215" t="s">
        <v>83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133</v>
      </c>
      <c r="BM127" s="215" t="s">
        <v>431</v>
      </c>
    </row>
    <row r="128" s="2" customFormat="1" ht="21.75" customHeight="1">
      <c r="A128" s="38"/>
      <c r="B128" s="39"/>
      <c r="C128" s="234" t="s">
        <v>253</v>
      </c>
      <c r="D128" s="234" t="s">
        <v>163</v>
      </c>
      <c r="E128" s="235" t="s">
        <v>254</v>
      </c>
      <c r="F128" s="236" t="s">
        <v>255</v>
      </c>
      <c r="G128" s="237" t="s">
        <v>186</v>
      </c>
      <c r="H128" s="238">
        <v>3</v>
      </c>
      <c r="I128" s="239"/>
      <c r="J128" s="240">
        <f>ROUND(I128*H128,2)</f>
        <v>0</v>
      </c>
      <c r="K128" s="236" t="s">
        <v>19</v>
      </c>
      <c r="L128" s="241"/>
      <c r="M128" s="242" t="s">
        <v>19</v>
      </c>
      <c r="N128" s="243" t="s">
        <v>44</v>
      </c>
      <c r="O128" s="84"/>
      <c r="P128" s="213">
        <f>O128*H128</f>
        <v>0</v>
      </c>
      <c r="Q128" s="213">
        <v>0.10000000000000001</v>
      </c>
      <c r="R128" s="213">
        <f>Q128*H128</f>
        <v>0.30000000000000004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167</v>
      </c>
      <c r="AT128" s="215" t="s">
        <v>163</v>
      </c>
      <c r="AU128" s="215" t="s">
        <v>83</v>
      </c>
      <c r="AY128" s="17" t="s">
        <v>126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133</v>
      </c>
      <c r="BM128" s="215" t="s">
        <v>432</v>
      </c>
    </row>
    <row r="129" s="2" customFormat="1" ht="24.15" customHeight="1">
      <c r="A129" s="38"/>
      <c r="B129" s="39"/>
      <c r="C129" s="234" t="s">
        <v>257</v>
      </c>
      <c r="D129" s="234" t="s">
        <v>163</v>
      </c>
      <c r="E129" s="235" t="s">
        <v>258</v>
      </c>
      <c r="F129" s="236" t="s">
        <v>259</v>
      </c>
      <c r="G129" s="237" t="s">
        <v>186</v>
      </c>
      <c r="H129" s="238">
        <v>3</v>
      </c>
      <c r="I129" s="239"/>
      <c r="J129" s="240">
        <f>ROUND(I129*H129,2)</f>
        <v>0</v>
      </c>
      <c r="K129" s="236" t="s">
        <v>19</v>
      </c>
      <c r="L129" s="241"/>
      <c r="M129" s="242" t="s">
        <v>19</v>
      </c>
      <c r="N129" s="243" t="s">
        <v>44</v>
      </c>
      <c r="O129" s="84"/>
      <c r="P129" s="213">
        <f>O129*H129</f>
        <v>0</v>
      </c>
      <c r="Q129" s="213">
        <v>0.027</v>
      </c>
      <c r="R129" s="213">
        <f>Q129*H129</f>
        <v>0.081000000000000003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167</v>
      </c>
      <c r="AT129" s="215" t="s">
        <v>163</v>
      </c>
      <c r="AU129" s="215" t="s">
        <v>83</v>
      </c>
      <c r="AY129" s="17" t="s">
        <v>126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133</v>
      </c>
      <c r="BM129" s="215" t="s">
        <v>433</v>
      </c>
    </row>
    <row r="130" s="2" customFormat="1" ht="24.15" customHeight="1">
      <c r="A130" s="38"/>
      <c r="B130" s="39"/>
      <c r="C130" s="204" t="s">
        <v>261</v>
      </c>
      <c r="D130" s="204" t="s">
        <v>128</v>
      </c>
      <c r="E130" s="205" t="s">
        <v>262</v>
      </c>
      <c r="F130" s="206" t="s">
        <v>263</v>
      </c>
      <c r="G130" s="207" t="s">
        <v>186</v>
      </c>
      <c r="H130" s="208">
        <v>3</v>
      </c>
      <c r="I130" s="209"/>
      <c r="J130" s="210">
        <f>ROUND(I130*H130,2)</f>
        <v>0</v>
      </c>
      <c r="K130" s="206" t="s">
        <v>19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0.217338</v>
      </c>
      <c r="R130" s="213">
        <f>Q130*H130</f>
        <v>0.65201399999999998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133</v>
      </c>
      <c r="AT130" s="215" t="s">
        <v>128</v>
      </c>
      <c r="AU130" s="215" t="s">
        <v>83</v>
      </c>
      <c r="AY130" s="17" t="s">
        <v>126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133</v>
      </c>
      <c r="BM130" s="215" t="s">
        <v>434</v>
      </c>
    </row>
    <row r="131" s="2" customFormat="1" ht="24.15" customHeight="1">
      <c r="A131" s="38"/>
      <c r="B131" s="39"/>
      <c r="C131" s="234" t="s">
        <v>265</v>
      </c>
      <c r="D131" s="234" t="s">
        <v>163</v>
      </c>
      <c r="E131" s="235" t="s">
        <v>266</v>
      </c>
      <c r="F131" s="236" t="s">
        <v>267</v>
      </c>
      <c r="G131" s="237" t="s">
        <v>186</v>
      </c>
      <c r="H131" s="238">
        <v>3</v>
      </c>
      <c r="I131" s="239"/>
      <c r="J131" s="240">
        <f>ROUND(I131*H131,2)</f>
        <v>0</v>
      </c>
      <c r="K131" s="236" t="s">
        <v>132</v>
      </c>
      <c r="L131" s="241"/>
      <c r="M131" s="242" t="s">
        <v>19</v>
      </c>
      <c r="N131" s="243" t="s">
        <v>44</v>
      </c>
      <c r="O131" s="84"/>
      <c r="P131" s="213">
        <f>O131*H131</f>
        <v>0</v>
      </c>
      <c r="Q131" s="213">
        <v>0.0060000000000000001</v>
      </c>
      <c r="R131" s="213">
        <f>Q131*H131</f>
        <v>0.018000000000000002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167</v>
      </c>
      <c r="AT131" s="215" t="s">
        <v>163</v>
      </c>
      <c r="AU131" s="215" t="s">
        <v>83</v>
      </c>
      <c r="AY131" s="17" t="s">
        <v>126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133</v>
      </c>
      <c r="BM131" s="215" t="s">
        <v>435</v>
      </c>
    </row>
    <row r="132" s="2" customFormat="1" ht="24.15" customHeight="1">
      <c r="A132" s="38"/>
      <c r="B132" s="39"/>
      <c r="C132" s="234" t="s">
        <v>269</v>
      </c>
      <c r="D132" s="234" t="s">
        <v>163</v>
      </c>
      <c r="E132" s="235" t="s">
        <v>270</v>
      </c>
      <c r="F132" s="236" t="s">
        <v>271</v>
      </c>
      <c r="G132" s="237" t="s">
        <v>186</v>
      </c>
      <c r="H132" s="238">
        <v>3</v>
      </c>
      <c r="I132" s="239"/>
      <c r="J132" s="240">
        <f>ROUND(I132*H132,2)</f>
        <v>0</v>
      </c>
      <c r="K132" s="236" t="s">
        <v>19</v>
      </c>
      <c r="L132" s="241"/>
      <c r="M132" s="242" t="s">
        <v>19</v>
      </c>
      <c r="N132" s="243" t="s">
        <v>44</v>
      </c>
      <c r="O132" s="84"/>
      <c r="P132" s="213">
        <f>O132*H132</f>
        <v>0</v>
      </c>
      <c r="Q132" s="213">
        <v>0.108</v>
      </c>
      <c r="R132" s="213">
        <f>Q132*H132</f>
        <v>0.32400000000000001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167</v>
      </c>
      <c r="AT132" s="215" t="s">
        <v>163</v>
      </c>
      <c r="AU132" s="215" t="s">
        <v>83</v>
      </c>
      <c r="AY132" s="17" t="s">
        <v>126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133</v>
      </c>
      <c r="BM132" s="215" t="s">
        <v>436</v>
      </c>
    </row>
    <row r="133" s="2" customFormat="1" ht="24.15" customHeight="1">
      <c r="A133" s="38"/>
      <c r="B133" s="39"/>
      <c r="C133" s="204" t="s">
        <v>273</v>
      </c>
      <c r="D133" s="204" t="s">
        <v>128</v>
      </c>
      <c r="E133" s="205" t="s">
        <v>274</v>
      </c>
      <c r="F133" s="206" t="s">
        <v>275</v>
      </c>
      <c r="G133" s="207" t="s">
        <v>186</v>
      </c>
      <c r="H133" s="208">
        <v>8</v>
      </c>
      <c r="I133" s="209"/>
      <c r="J133" s="210">
        <f>ROUND(I133*H133,2)</f>
        <v>0</v>
      </c>
      <c r="K133" s="206" t="s">
        <v>19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0.42080000000000001</v>
      </c>
      <c r="R133" s="213">
        <f>Q133*H133</f>
        <v>3.3664000000000001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133</v>
      </c>
      <c r="AT133" s="215" t="s">
        <v>128</v>
      </c>
      <c r="AU133" s="215" t="s">
        <v>83</v>
      </c>
      <c r="AY133" s="17" t="s">
        <v>126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133</v>
      </c>
      <c r="BM133" s="215" t="s">
        <v>437</v>
      </c>
    </row>
    <row r="134" s="2" customFormat="1" ht="37.8" customHeight="1">
      <c r="A134" s="38"/>
      <c r="B134" s="39"/>
      <c r="C134" s="204" t="s">
        <v>278</v>
      </c>
      <c r="D134" s="204" t="s">
        <v>128</v>
      </c>
      <c r="E134" s="205" t="s">
        <v>438</v>
      </c>
      <c r="F134" s="206" t="s">
        <v>439</v>
      </c>
      <c r="G134" s="207" t="s">
        <v>186</v>
      </c>
      <c r="H134" s="208">
        <v>1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0.31108000000000002</v>
      </c>
      <c r="R134" s="213">
        <f>Q134*H134</f>
        <v>0.31108000000000002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133</v>
      </c>
      <c r="AT134" s="215" t="s">
        <v>128</v>
      </c>
      <c r="AU134" s="215" t="s">
        <v>83</v>
      </c>
      <c r="AY134" s="17" t="s">
        <v>126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133</v>
      </c>
      <c r="BM134" s="215" t="s">
        <v>440</v>
      </c>
    </row>
    <row r="135" s="12" customFormat="1" ht="22.8" customHeight="1">
      <c r="A135" s="12"/>
      <c r="B135" s="188"/>
      <c r="C135" s="189"/>
      <c r="D135" s="190" t="s">
        <v>72</v>
      </c>
      <c r="E135" s="202" t="s">
        <v>174</v>
      </c>
      <c r="F135" s="202" t="s">
        <v>277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SUM(P136:P145)</f>
        <v>0</v>
      </c>
      <c r="Q135" s="196"/>
      <c r="R135" s="197">
        <f>SUM(R136:R145)</f>
        <v>119.65231276704999</v>
      </c>
      <c r="S135" s="196"/>
      <c r="T135" s="198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9" t="s">
        <v>81</v>
      </c>
      <c r="AT135" s="200" t="s">
        <v>72</v>
      </c>
      <c r="AU135" s="200" t="s">
        <v>81</v>
      </c>
      <c r="AY135" s="199" t="s">
        <v>126</v>
      </c>
      <c r="BK135" s="201">
        <f>SUM(BK136:BK145)</f>
        <v>0</v>
      </c>
    </row>
    <row r="136" s="2" customFormat="1" ht="62.7" customHeight="1">
      <c r="A136" s="38"/>
      <c r="B136" s="39"/>
      <c r="C136" s="204" t="s">
        <v>283</v>
      </c>
      <c r="D136" s="204" t="s">
        <v>128</v>
      </c>
      <c r="E136" s="205" t="s">
        <v>284</v>
      </c>
      <c r="F136" s="206" t="s">
        <v>285</v>
      </c>
      <c r="G136" s="207" t="s">
        <v>177</v>
      </c>
      <c r="H136" s="208">
        <v>451.68000000000001</v>
      </c>
      <c r="I136" s="209"/>
      <c r="J136" s="210">
        <f>ROUND(I136*H136,2)</f>
        <v>0</v>
      </c>
      <c r="K136" s="206" t="s">
        <v>19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0.089775999999999995</v>
      </c>
      <c r="R136" s="213">
        <f>Q136*H136</f>
        <v>40.550023679999995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133</v>
      </c>
      <c r="AT136" s="215" t="s">
        <v>128</v>
      </c>
      <c r="AU136" s="215" t="s">
        <v>83</v>
      </c>
      <c r="AY136" s="17" t="s">
        <v>126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133</v>
      </c>
      <c r="BM136" s="215" t="s">
        <v>441</v>
      </c>
    </row>
    <row r="137" s="2" customFormat="1" ht="49.05" customHeight="1">
      <c r="A137" s="38"/>
      <c r="B137" s="39"/>
      <c r="C137" s="204" t="s">
        <v>287</v>
      </c>
      <c r="D137" s="204" t="s">
        <v>128</v>
      </c>
      <c r="E137" s="205" t="s">
        <v>279</v>
      </c>
      <c r="F137" s="206" t="s">
        <v>280</v>
      </c>
      <c r="G137" s="207" t="s">
        <v>177</v>
      </c>
      <c r="H137" s="208">
        <v>451.68000000000001</v>
      </c>
      <c r="I137" s="209"/>
      <c r="J137" s="210">
        <f>ROUND(I137*H137,2)</f>
        <v>0</v>
      </c>
      <c r="K137" s="206" t="s">
        <v>132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0.1525646</v>
      </c>
      <c r="R137" s="213">
        <f>Q137*H137</f>
        <v>68.910378527999995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83</v>
      </c>
      <c r="AY137" s="17" t="s">
        <v>126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133</v>
      </c>
      <c r="BM137" s="215" t="s">
        <v>442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282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83</v>
      </c>
    </row>
    <row r="139" s="2" customFormat="1" ht="24.15" customHeight="1">
      <c r="A139" s="38"/>
      <c r="B139" s="39"/>
      <c r="C139" s="204" t="s">
        <v>292</v>
      </c>
      <c r="D139" s="204" t="s">
        <v>128</v>
      </c>
      <c r="E139" s="205" t="s">
        <v>288</v>
      </c>
      <c r="F139" s="206" t="s">
        <v>289</v>
      </c>
      <c r="G139" s="207" t="s">
        <v>139</v>
      </c>
      <c r="H139" s="208">
        <v>4.5170000000000003</v>
      </c>
      <c r="I139" s="209"/>
      <c r="J139" s="210">
        <f>ROUND(I139*H139,2)</f>
        <v>0</v>
      </c>
      <c r="K139" s="206" t="s">
        <v>19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2.2563399999999998</v>
      </c>
      <c r="R139" s="213">
        <f>Q139*H139</f>
        <v>10.19188778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133</v>
      </c>
      <c r="AT139" s="215" t="s">
        <v>128</v>
      </c>
      <c r="AU139" s="215" t="s">
        <v>83</v>
      </c>
      <c r="AY139" s="17" t="s">
        <v>126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133</v>
      </c>
      <c r="BM139" s="215" t="s">
        <v>443</v>
      </c>
    </row>
    <row r="140" s="13" customFormat="1">
      <c r="A140" s="13"/>
      <c r="B140" s="222"/>
      <c r="C140" s="223"/>
      <c r="D140" s="224" t="s">
        <v>142</v>
      </c>
      <c r="E140" s="225" t="s">
        <v>19</v>
      </c>
      <c r="F140" s="226" t="s">
        <v>444</v>
      </c>
      <c r="G140" s="223"/>
      <c r="H140" s="227">
        <v>4.5170000000000003</v>
      </c>
      <c r="I140" s="228"/>
      <c r="J140" s="223"/>
      <c r="K140" s="223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142</v>
      </c>
      <c r="AU140" s="233" t="s">
        <v>83</v>
      </c>
      <c r="AV140" s="13" t="s">
        <v>83</v>
      </c>
      <c r="AW140" s="13" t="s">
        <v>35</v>
      </c>
      <c r="AX140" s="13" t="s">
        <v>81</v>
      </c>
      <c r="AY140" s="233" t="s">
        <v>126</v>
      </c>
    </row>
    <row r="141" s="2" customFormat="1" ht="24.15" customHeight="1">
      <c r="A141" s="38"/>
      <c r="B141" s="39"/>
      <c r="C141" s="204" t="s">
        <v>298</v>
      </c>
      <c r="D141" s="204" t="s">
        <v>128</v>
      </c>
      <c r="E141" s="205" t="s">
        <v>293</v>
      </c>
      <c r="F141" s="206" t="s">
        <v>294</v>
      </c>
      <c r="G141" s="207" t="s">
        <v>177</v>
      </c>
      <c r="H141" s="208">
        <v>17.59</v>
      </c>
      <c r="I141" s="209"/>
      <c r="J141" s="210">
        <f>ROUND(I141*H141,2)</f>
        <v>0</v>
      </c>
      <c r="K141" s="206" t="s">
        <v>132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1.2950000000000001E-06</v>
      </c>
      <c r="R141" s="213">
        <f>Q141*H141</f>
        <v>2.277905E-05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133</v>
      </c>
      <c r="AT141" s="215" t="s">
        <v>128</v>
      </c>
      <c r="AU141" s="215" t="s">
        <v>83</v>
      </c>
      <c r="AY141" s="17" t="s">
        <v>126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133</v>
      </c>
      <c r="BM141" s="215" t="s">
        <v>445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296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83</v>
      </c>
    </row>
    <row r="143" s="2" customFormat="1" ht="66.75" customHeight="1">
      <c r="A143" s="38"/>
      <c r="B143" s="39"/>
      <c r="C143" s="204" t="s">
        <v>305</v>
      </c>
      <c r="D143" s="204" t="s">
        <v>128</v>
      </c>
      <c r="E143" s="205" t="s">
        <v>299</v>
      </c>
      <c r="F143" s="206" t="s">
        <v>300</v>
      </c>
      <c r="G143" s="207" t="s">
        <v>177</v>
      </c>
      <c r="H143" s="208">
        <v>903.36000000000001</v>
      </c>
      <c r="I143" s="209"/>
      <c r="J143" s="210">
        <f>ROUND(I143*H143,2)</f>
        <v>0</v>
      </c>
      <c r="K143" s="206" t="s">
        <v>132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133</v>
      </c>
      <c r="AT143" s="215" t="s">
        <v>128</v>
      </c>
      <c r="AU143" s="215" t="s">
        <v>83</v>
      </c>
      <c r="AY143" s="17" t="s">
        <v>126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133</v>
      </c>
      <c r="BM143" s="215" t="s">
        <v>446</v>
      </c>
    </row>
    <row r="144" s="2" customFormat="1">
      <c r="A144" s="38"/>
      <c r="B144" s="39"/>
      <c r="C144" s="40"/>
      <c r="D144" s="217" t="s">
        <v>135</v>
      </c>
      <c r="E144" s="40"/>
      <c r="F144" s="218" t="s">
        <v>302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83</v>
      </c>
    </row>
    <row r="145" s="13" customFormat="1">
      <c r="A145" s="13"/>
      <c r="B145" s="222"/>
      <c r="C145" s="223"/>
      <c r="D145" s="224" t="s">
        <v>142</v>
      </c>
      <c r="E145" s="225" t="s">
        <v>19</v>
      </c>
      <c r="F145" s="226" t="s">
        <v>447</v>
      </c>
      <c r="G145" s="223"/>
      <c r="H145" s="227">
        <v>903.36000000000001</v>
      </c>
      <c r="I145" s="228"/>
      <c r="J145" s="223"/>
      <c r="K145" s="223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142</v>
      </c>
      <c r="AU145" s="233" t="s">
        <v>83</v>
      </c>
      <c r="AV145" s="13" t="s">
        <v>83</v>
      </c>
      <c r="AW145" s="13" t="s">
        <v>35</v>
      </c>
      <c r="AX145" s="13" t="s">
        <v>81</v>
      </c>
      <c r="AY145" s="233" t="s">
        <v>126</v>
      </c>
    </row>
    <row r="146" s="12" customFormat="1" ht="22.8" customHeight="1">
      <c r="A146" s="12"/>
      <c r="B146" s="188"/>
      <c r="C146" s="189"/>
      <c r="D146" s="190" t="s">
        <v>72</v>
      </c>
      <c r="E146" s="202" t="s">
        <v>303</v>
      </c>
      <c r="F146" s="202" t="s">
        <v>304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SUM(P147:P157)</f>
        <v>0</v>
      </c>
      <c r="Q146" s="196"/>
      <c r="R146" s="197">
        <f>SUM(R147:R157)</f>
        <v>0.0048805741699999997</v>
      </c>
      <c r="S146" s="196"/>
      <c r="T146" s="198">
        <f>SUM(T147:T157)</f>
        <v>185.18879999999999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81</v>
      </c>
      <c r="AT146" s="200" t="s">
        <v>72</v>
      </c>
      <c r="AU146" s="200" t="s">
        <v>81</v>
      </c>
      <c r="AY146" s="199" t="s">
        <v>126</v>
      </c>
      <c r="BK146" s="201">
        <f>SUM(BK147:BK157)</f>
        <v>0</v>
      </c>
    </row>
    <row r="147" s="2" customFormat="1" ht="49.05" customHeight="1">
      <c r="A147" s="38"/>
      <c r="B147" s="39"/>
      <c r="C147" s="204" t="s">
        <v>310</v>
      </c>
      <c r="D147" s="204" t="s">
        <v>128</v>
      </c>
      <c r="E147" s="205" t="s">
        <v>306</v>
      </c>
      <c r="F147" s="206" t="s">
        <v>307</v>
      </c>
      <c r="G147" s="207" t="s">
        <v>177</v>
      </c>
      <c r="H147" s="208">
        <v>903.36000000000001</v>
      </c>
      <c r="I147" s="209"/>
      <c r="J147" s="210">
        <f>ROUND(I147*H147,2)</f>
        <v>0</v>
      </c>
      <c r="K147" s="206" t="s">
        <v>19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0.20499999999999999</v>
      </c>
      <c r="T147" s="214">
        <f>S147*H147</f>
        <v>185.18879999999999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133</v>
      </c>
      <c r="AT147" s="215" t="s">
        <v>128</v>
      </c>
      <c r="AU147" s="215" t="s">
        <v>83</v>
      </c>
      <c r="AY147" s="17" t="s">
        <v>126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133</v>
      </c>
      <c r="BM147" s="215" t="s">
        <v>448</v>
      </c>
    </row>
    <row r="148" s="2" customFormat="1" ht="37.8" customHeight="1">
      <c r="A148" s="38"/>
      <c r="B148" s="39"/>
      <c r="C148" s="204" t="s">
        <v>314</v>
      </c>
      <c r="D148" s="204" t="s">
        <v>128</v>
      </c>
      <c r="E148" s="205" t="s">
        <v>311</v>
      </c>
      <c r="F148" s="206" t="s">
        <v>312</v>
      </c>
      <c r="G148" s="207" t="s">
        <v>177</v>
      </c>
      <c r="H148" s="208">
        <v>17.59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1.863E-06</v>
      </c>
      <c r="R148" s="213">
        <f>Q148*H148</f>
        <v>3.2770169999999998E-05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209</v>
      </c>
      <c r="AT148" s="215" t="s">
        <v>128</v>
      </c>
      <c r="AU148" s="215" t="s">
        <v>83</v>
      </c>
      <c r="AY148" s="17" t="s">
        <v>126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209</v>
      </c>
      <c r="BM148" s="215" t="s">
        <v>449</v>
      </c>
    </row>
    <row r="149" s="2" customFormat="1" ht="55.5" customHeight="1">
      <c r="A149" s="38"/>
      <c r="B149" s="39"/>
      <c r="C149" s="204" t="s">
        <v>318</v>
      </c>
      <c r="D149" s="204" t="s">
        <v>128</v>
      </c>
      <c r="E149" s="205" t="s">
        <v>315</v>
      </c>
      <c r="F149" s="206" t="s">
        <v>316</v>
      </c>
      <c r="G149" s="207" t="s">
        <v>177</v>
      </c>
      <c r="H149" s="208">
        <v>17.59</v>
      </c>
      <c r="I149" s="209"/>
      <c r="J149" s="210">
        <f>ROUND(I149*H149,2)</f>
        <v>0</v>
      </c>
      <c r="K149" s="206" t="s">
        <v>19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0.00027559999999999998</v>
      </c>
      <c r="R149" s="213">
        <f>Q149*H149</f>
        <v>0.0048478039999999998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133</v>
      </c>
      <c r="AT149" s="215" t="s">
        <v>128</v>
      </c>
      <c r="AU149" s="215" t="s">
        <v>83</v>
      </c>
      <c r="AY149" s="17" t="s">
        <v>126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133</v>
      </c>
      <c r="BM149" s="215" t="s">
        <v>450</v>
      </c>
    </row>
    <row r="150" s="2" customFormat="1" ht="37.8" customHeight="1">
      <c r="A150" s="38"/>
      <c r="B150" s="39"/>
      <c r="C150" s="204" t="s">
        <v>322</v>
      </c>
      <c r="D150" s="204" t="s">
        <v>128</v>
      </c>
      <c r="E150" s="205" t="s">
        <v>319</v>
      </c>
      <c r="F150" s="206" t="s">
        <v>320</v>
      </c>
      <c r="G150" s="207" t="s">
        <v>166</v>
      </c>
      <c r="H150" s="208">
        <v>201.44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133</v>
      </c>
      <c r="AT150" s="215" t="s">
        <v>128</v>
      </c>
      <c r="AU150" s="215" t="s">
        <v>83</v>
      </c>
      <c r="AY150" s="17" t="s">
        <v>126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133</v>
      </c>
      <c r="BM150" s="215" t="s">
        <v>451</v>
      </c>
    </row>
    <row r="151" s="2" customFormat="1" ht="49.05" customHeight="1">
      <c r="A151" s="38"/>
      <c r="B151" s="39"/>
      <c r="C151" s="204" t="s">
        <v>327</v>
      </c>
      <c r="D151" s="204" t="s">
        <v>128</v>
      </c>
      <c r="E151" s="205" t="s">
        <v>323</v>
      </c>
      <c r="F151" s="206" t="s">
        <v>324</v>
      </c>
      <c r="G151" s="207" t="s">
        <v>166</v>
      </c>
      <c r="H151" s="208">
        <v>604.32000000000005</v>
      </c>
      <c r="I151" s="209"/>
      <c r="J151" s="210">
        <f>ROUND(I151*H151,2)</f>
        <v>0</v>
      </c>
      <c r="K151" s="206" t="s">
        <v>19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133</v>
      </c>
      <c r="AT151" s="215" t="s">
        <v>128</v>
      </c>
      <c r="AU151" s="215" t="s">
        <v>83</v>
      </c>
      <c r="AY151" s="17" t="s">
        <v>126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133</v>
      </c>
      <c r="BM151" s="215" t="s">
        <v>452</v>
      </c>
    </row>
    <row r="152" s="13" customFormat="1">
      <c r="A152" s="13"/>
      <c r="B152" s="222"/>
      <c r="C152" s="223"/>
      <c r="D152" s="224" t="s">
        <v>142</v>
      </c>
      <c r="E152" s="223"/>
      <c r="F152" s="226" t="s">
        <v>453</v>
      </c>
      <c r="G152" s="223"/>
      <c r="H152" s="227">
        <v>604.32000000000005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142</v>
      </c>
      <c r="AU152" s="233" t="s">
        <v>83</v>
      </c>
      <c r="AV152" s="13" t="s">
        <v>83</v>
      </c>
      <c r="AW152" s="13" t="s">
        <v>4</v>
      </c>
      <c r="AX152" s="13" t="s">
        <v>81</v>
      </c>
      <c r="AY152" s="233" t="s">
        <v>126</v>
      </c>
    </row>
    <row r="153" s="2" customFormat="1" ht="24.15" customHeight="1">
      <c r="A153" s="38"/>
      <c r="B153" s="39"/>
      <c r="C153" s="204" t="s">
        <v>332</v>
      </c>
      <c r="D153" s="204" t="s">
        <v>128</v>
      </c>
      <c r="E153" s="205" t="s">
        <v>328</v>
      </c>
      <c r="F153" s="206" t="s">
        <v>329</v>
      </c>
      <c r="G153" s="207" t="s">
        <v>166</v>
      </c>
      <c r="H153" s="208">
        <v>201.44</v>
      </c>
      <c r="I153" s="209"/>
      <c r="J153" s="210">
        <f>ROUND(I153*H153,2)</f>
        <v>0</v>
      </c>
      <c r="K153" s="206" t="s">
        <v>132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133</v>
      </c>
      <c r="AT153" s="215" t="s">
        <v>128</v>
      </c>
      <c r="AU153" s="215" t="s">
        <v>83</v>
      </c>
      <c r="AY153" s="17" t="s">
        <v>126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133</v>
      </c>
      <c r="BM153" s="215" t="s">
        <v>454</v>
      </c>
    </row>
    <row r="154" s="2" customFormat="1">
      <c r="A154" s="38"/>
      <c r="B154" s="39"/>
      <c r="C154" s="40"/>
      <c r="D154" s="217" t="s">
        <v>135</v>
      </c>
      <c r="E154" s="40"/>
      <c r="F154" s="218" t="s">
        <v>331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83</v>
      </c>
    </row>
    <row r="155" s="2" customFormat="1" ht="44.25" customHeight="1">
      <c r="A155" s="38"/>
      <c r="B155" s="39"/>
      <c r="C155" s="204" t="s">
        <v>337</v>
      </c>
      <c r="D155" s="204" t="s">
        <v>128</v>
      </c>
      <c r="E155" s="205" t="s">
        <v>333</v>
      </c>
      <c r="F155" s="206" t="s">
        <v>334</v>
      </c>
      <c r="G155" s="207" t="s">
        <v>166</v>
      </c>
      <c r="H155" s="208">
        <v>39.444000000000003</v>
      </c>
      <c r="I155" s="209"/>
      <c r="J155" s="210">
        <f>ROUND(I155*H155,2)</f>
        <v>0</v>
      </c>
      <c r="K155" s="206" t="s">
        <v>19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133</v>
      </c>
      <c r="AT155" s="215" t="s">
        <v>128</v>
      </c>
      <c r="AU155" s="215" t="s">
        <v>83</v>
      </c>
      <c r="AY155" s="17" t="s">
        <v>126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133</v>
      </c>
      <c r="BM155" s="215" t="s">
        <v>455</v>
      </c>
    </row>
    <row r="156" s="13" customFormat="1">
      <c r="A156" s="13"/>
      <c r="B156" s="222"/>
      <c r="C156" s="223"/>
      <c r="D156" s="224" t="s">
        <v>142</v>
      </c>
      <c r="E156" s="225" t="s">
        <v>19</v>
      </c>
      <c r="F156" s="226" t="s">
        <v>456</v>
      </c>
      <c r="G156" s="223"/>
      <c r="H156" s="227">
        <v>39.444000000000003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142</v>
      </c>
      <c r="AU156" s="233" t="s">
        <v>83</v>
      </c>
      <c r="AV156" s="13" t="s">
        <v>83</v>
      </c>
      <c r="AW156" s="13" t="s">
        <v>35</v>
      </c>
      <c r="AX156" s="13" t="s">
        <v>81</v>
      </c>
      <c r="AY156" s="233" t="s">
        <v>126</v>
      </c>
    </row>
    <row r="157" s="2" customFormat="1" ht="44.25" customHeight="1">
      <c r="A157" s="38"/>
      <c r="B157" s="39"/>
      <c r="C157" s="204" t="s">
        <v>343</v>
      </c>
      <c r="D157" s="204" t="s">
        <v>128</v>
      </c>
      <c r="E157" s="205" t="s">
        <v>338</v>
      </c>
      <c r="F157" s="206" t="s">
        <v>339</v>
      </c>
      <c r="G157" s="207" t="s">
        <v>166</v>
      </c>
      <c r="H157" s="208">
        <v>161.99600000000001</v>
      </c>
      <c r="I157" s="209"/>
      <c r="J157" s="210">
        <f>ROUND(I157*H157,2)</f>
        <v>0</v>
      </c>
      <c r="K157" s="206" t="s">
        <v>19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133</v>
      </c>
      <c r="AT157" s="215" t="s">
        <v>128</v>
      </c>
      <c r="AU157" s="215" t="s">
        <v>83</v>
      </c>
      <c r="AY157" s="17" t="s">
        <v>126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133</v>
      </c>
      <c r="BM157" s="215" t="s">
        <v>457</v>
      </c>
    </row>
    <row r="158" s="12" customFormat="1" ht="25.92" customHeight="1">
      <c r="A158" s="12"/>
      <c r="B158" s="188"/>
      <c r="C158" s="189"/>
      <c r="D158" s="190" t="s">
        <v>72</v>
      </c>
      <c r="E158" s="191" t="s">
        <v>341</v>
      </c>
      <c r="F158" s="191" t="s">
        <v>342</v>
      </c>
      <c r="G158" s="189"/>
      <c r="H158" s="189"/>
      <c r="I158" s="192"/>
      <c r="J158" s="193">
        <f>BK158</f>
        <v>0</v>
      </c>
      <c r="K158" s="189"/>
      <c r="L158" s="194"/>
      <c r="M158" s="195"/>
      <c r="N158" s="196"/>
      <c r="O158" s="196"/>
      <c r="P158" s="197">
        <f>SUM(P159:P186)</f>
        <v>0</v>
      </c>
      <c r="Q158" s="196"/>
      <c r="R158" s="197">
        <f>SUM(R159:R186)</f>
        <v>116.31621813</v>
      </c>
      <c r="S158" s="196"/>
      <c r="T158" s="198">
        <f>SUM(T159:T186)</f>
        <v>13.805260000000001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81</v>
      </c>
      <c r="AT158" s="200" t="s">
        <v>72</v>
      </c>
      <c r="AU158" s="200" t="s">
        <v>73</v>
      </c>
      <c r="AY158" s="199" t="s">
        <v>126</v>
      </c>
      <c r="BK158" s="201">
        <f>SUM(BK159:BK186)</f>
        <v>0</v>
      </c>
    </row>
    <row r="159" s="2" customFormat="1" ht="55.5" customHeight="1">
      <c r="A159" s="38"/>
      <c r="B159" s="39"/>
      <c r="C159" s="204" t="s">
        <v>348</v>
      </c>
      <c r="D159" s="204" t="s">
        <v>128</v>
      </c>
      <c r="E159" s="205" t="s">
        <v>344</v>
      </c>
      <c r="F159" s="206" t="s">
        <v>345</v>
      </c>
      <c r="G159" s="207" t="s">
        <v>131</v>
      </c>
      <c r="H159" s="208">
        <v>140.87000000000001</v>
      </c>
      <c r="I159" s="209"/>
      <c r="J159" s="210">
        <f>ROUND(I159*H159,2)</f>
        <v>0</v>
      </c>
      <c r="K159" s="206" t="s">
        <v>132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0.098000000000000004</v>
      </c>
      <c r="T159" s="214">
        <f>S159*H159</f>
        <v>13.805260000000001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133</v>
      </c>
      <c r="AT159" s="215" t="s">
        <v>128</v>
      </c>
      <c r="AU159" s="215" t="s">
        <v>81</v>
      </c>
      <c r="AY159" s="17" t="s">
        <v>126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133</v>
      </c>
      <c r="BM159" s="215" t="s">
        <v>458</v>
      </c>
    </row>
    <row r="160" s="2" customFormat="1">
      <c r="A160" s="38"/>
      <c r="B160" s="39"/>
      <c r="C160" s="40"/>
      <c r="D160" s="217" t="s">
        <v>135</v>
      </c>
      <c r="E160" s="40"/>
      <c r="F160" s="218" t="s">
        <v>347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81</v>
      </c>
    </row>
    <row r="161" s="2" customFormat="1">
      <c r="A161" s="38"/>
      <c r="B161" s="39"/>
      <c r="C161" s="40"/>
      <c r="D161" s="224" t="s">
        <v>200</v>
      </c>
      <c r="E161" s="40"/>
      <c r="F161" s="244" t="s">
        <v>208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200</v>
      </c>
      <c r="AU161" s="17" t="s">
        <v>81</v>
      </c>
    </row>
    <row r="162" s="2" customFormat="1" ht="33" customHeight="1">
      <c r="A162" s="38"/>
      <c r="B162" s="39"/>
      <c r="C162" s="204" t="s">
        <v>354</v>
      </c>
      <c r="D162" s="204" t="s">
        <v>128</v>
      </c>
      <c r="E162" s="205" t="s">
        <v>349</v>
      </c>
      <c r="F162" s="206" t="s">
        <v>350</v>
      </c>
      <c r="G162" s="207" t="s">
        <v>139</v>
      </c>
      <c r="H162" s="208">
        <v>42.261000000000003</v>
      </c>
      <c r="I162" s="209"/>
      <c r="J162" s="210">
        <f>ROUND(I162*H162,2)</f>
        <v>0</v>
      </c>
      <c r="K162" s="206" t="s">
        <v>132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133</v>
      </c>
      <c r="AT162" s="215" t="s">
        <v>128</v>
      </c>
      <c r="AU162" s="215" t="s">
        <v>81</v>
      </c>
      <c r="AY162" s="17" t="s">
        <v>126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133</v>
      </c>
      <c r="BM162" s="215" t="s">
        <v>459</v>
      </c>
    </row>
    <row r="163" s="2" customFormat="1">
      <c r="A163" s="38"/>
      <c r="B163" s="39"/>
      <c r="C163" s="40"/>
      <c r="D163" s="217" t="s">
        <v>135</v>
      </c>
      <c r="E163" s="40"/>
      <c r="F163" s="218" t="s">
        <v>352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135</v>
      </c>
      <c r="AU163" s="17" t="s">
        <v>81</v>
      </c>
    </row>
    <row r="164" s="13" customFormat="1">
      <c r="A164" s="13"/>
      <c r="B164" s="222"/>
      <c r="C164" s="223"/>
      <c r="D164" s="224" t="s">
        <v>142</v>
      </c>
      <c r="E164" s="225" t="s">
        <v>19</v>
      </c>
      <c r="F164" s="226" t="s">
        <v>460</v>
      </c>
      <c r="G164" s="223"/>
      <c r="H164" s="227">
        <v>42.261000000000003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142</v>
      </c>
      <c r="AU164" s="233" t="s">
        <v>81</v>
      </c>
      <c r="AV164" s="13" t="s">
        <v>83</v>
      </c>
      <c r="AW164" s="13" t="s">
        <v>35</v>
      </c>
      <c r="AX164" s="13" t="s">
        <v>81</v>
      </c>
      <c r="AY164" s="233" t="s">
        <v>126</v>
      </c>
    </row>
    <row r="165" s="2" customFormat="1" ht="62.7" customHeight="1">
      <c r="A165" s="38"/>
      <c r="B165" s="39"/>
      <c r="C165" s="204" t="s">
        <v>357</v>
      </c>
      <c r="D165" s="204" t="s">
        <v>128</v>
      </c>
      <c r="E165" s="205" t="s">
        <v>355</v>
      </c>
      <c r="F165" s="206" t="s">
        <v>146</v>
      </c>
      <c r="G165" s="207" t="s">
        <v>139</v>
      </c>
      <c r="H165" s="208">
        <v>42.261000000000003</v>
      </c>
      <c r="I165" s="209"/>
      <c r="J165" s="210">
        <f>ROUND(I165*H165,2)</f>
        <v>0</v>
      </c>
      <c r="K165" s="206" t="s">
        <v>19</v>
      </c>
      <c r="L165" s="44"/>
      <c r="M165" s="211" t="s">
        <v>19</v>
      </c>
      <c r="N165" s="212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133</v>
      </c>
      <c r="AT165" s="215" t="s">
        <v>128</v>
      </c>
      <c r="AU165" s="215" t="s">
        <v>81</v>
      </c>
      <c r="AY165" s="17" t="s">
        <v>126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133</v>
      </c>
      <c r="BM165" s="215" t="s">
        <v>461</v>
      </c>
    </row>
    <row r="166" s="2" customFormat="1" ht="44.25" customHeight="1">
      <c r="A166" s="38"/>
      <c r="B166" s="39"/>
      <c r="C166" s="204" t="s">
        <v>360</v>
      </c>
      <c r="D166" s="204" t="s">
        <v>128</v>
      </c>
      <c r="E166" s="205" t="s">
        <v>358</v>
      </c>
      <c r="F166" s="206" t="s">
        <v>150</v>
      </c>
      <c r="G166" s="207" t="s">
        <v>139</v>
      </c>
      <c r="H166" s="208">
        <v>42.261000000000003</v>
      </c>
      <c r="I166" s="209"/>
      <c r="J166" s="210">
        <f>ROUND(I166*H166,2)</f>
        <v>0</v>
      </c>
      <c r="K166" s="206" t="s">
        <v>19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133</v>
      </c>
      <c r="AT166" s="215" t="s">
        <v>128</v>
      </c>
      <c r="AU166" s="215" t="s">
        <v>81</v>
      </c>
      <c r="AY166" s="17" t="s">
        <v>126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133</v>
      </c>
      <c r="BM166" s="215" t="s">
        <v>462</v>
      </c>
    </row>
    <row r="167" s="2" customFormat="1" ht="24.15" customHeight="1">
      <c r="A167" s="38"/>
      <c r="B167" s="39"/>
      <c r="C167" s="204" t="s">
        <v>365</v>
      </c>
      <c r="D167" s="204" t="s">
        <v>128</v>
      </c>
      <c r="E167" s="205" t="s">
        <v>361</v>
      </c>
      <c r="F167" s="206" t="s">
        <v>362</v>
      </c>
      <c r="G167" s="207" t="s">
        <v>131</v>
      </c>
      <c r="H167" s="208">
        <v>140.87000000000001</v>
      </c>
      <c r="I167" s="209"/>
      <c r="J167" s="210">
        <f>ROUND(I167*H167,2)</f>
        <v>0</v>
      </c>
      <c r="K167" s="206" t="s">
        <v>132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133</v>
      </c>
      <c r="AT167" s="215" t="s">
        <v>128</v>
      </c>
      <c r="AU167" s="215" t="s">
        <v>81</v>
      </c>
      <c r="AY167" s="17" t="s">
        <v>126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133</v>
      </c>
      <c r="BM167" s="215" t="s">
        <v>463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364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81</v>
      </c>
    </row>
    <row r="169" s="2" customFormat="1" ht="37.8" customHeight="1">
      <c r="A169" s="38"/>
      <c r="B169" s="39"/>
      <c r="C169" s="204" t="s">
        <v>369</v>
      </c>
      <c r="D169" s="204" t="s">
        <v>128</v>
      </c>
      <c r="E169" s="205" t="s">
        <v>366</v>
      </c>
      <c r="F169" s="206" t="s">
        <v>367</v>
      </c>
      <c r="G169" s="207" t="s">
        <v>131</v>
      </c>
      <c r="H169" s="208">
        <v>140.87000000000001</v>
      </c>
      <c r="I169" s="209"/>
      <c r="J169" s="210">
        <f>ROUND(I169*H169,2)</f>
        <v>0</v>
      </c>
      <c r="K169" s="206" t="s">
        <v>19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9.8999999999999994E-05</v>
      </c>
      <c r="R169" s="213">
        <f>Q169*H169</f>
        <v>0.013946129999999999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133</v>
      </c>
      <c r="AT169" s="215" t="s">
        <v>128</v>
      </c>
      <c r="AU169" s="215" t="s">
        <v>81</v>
      </c>
      <c r="AY169" s="17" t="s">
        <v>126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133</v>
      </c>
      <c r="BM169" s="215" t="s">
        <v>464</v>
      </c>
    </row>
    <row r="170" s="2" customFormat="1" ht="24.15" customHeight="1">
      <c r="A170" s="38"/>
      <c r="B170" s="39"/>
      <c r="C170" s="234" t="s">
        <v>374</v>
      </c>
      <c r="D170" s="234" t="s">
        <v>163</v>
      </c>
      <c r="E170" s="235" t="s">
        <v>370</v>
      </c>
      <c r="F170" s="236" t="s">
        <v>371</v>
      </c>
      <c r="G170" s="237" t="s">
        <v>131</v>
      </c>
      <c r="H170" s="238">
        <v>154.95699999999999</v>
      </c>
      <c r="I170" s="239"/>
      <c r="J170" s="240">
        <f>ROUND(I170*H170,2)</f>
        <v>0</v>
      </c>
      <c r="K170" s="236" t="s">
        <v>19</v>
      </c>
      <c r="L170" s="241"/>
      <c r="M170" s="242" t="s">
        <v>19</v>
      </c>
      <c r="N170" s="243" t="s">
        <v>44</v>
      </c>
      <c r="O170" s="84"/>
      <c r="P170" s="213">
        <f>O170*H170</f>
        <v>0</v>
      </c>
      <c r="Q170" s="213">
        <v>0.00029999999999999997</v>
      </c>
      <c r="R170" s="213">
        <f>Q170*H170</f>
        <v>0.046487099999999996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167</v>
      </c>
      <c r="AT170" s="215" t="s">
        <v>163</v>
      </c>
      <c r="AU170" s="215" t="s">
        <v>81</v>
      </c>
      <c r="AY170" s="17" t="s">
        <v>126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133</v>
      </c>
      <c r="BM170" s="215" t="s">
        <v>465</v>
      </c>
    </row>
    <row r="171" s="13" customFormat="1">
      <c r="A171" s="13"/>
      <c r="B171" s="222"/>
      <c r="C171" s="223"/>
      <c r="D171" s="224" t="s">
        <v>142</v>
      </c>
      <c r="E171" s="223"/>
      <c r="F171" s="226" t="s">
        <v>466</v>
      </c>
      <c r="G171" s="223"/>
      <c r="H171" s="227">
        <v>154.95699999999999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142</v>
      </c>
      <c r="AU171" s="233" t="s">
        <v>81</v>
      </c>
      <c r="AV171" s="13" t="s">
        <v>83</v>
      </c>
      <c r="AW171" s="13" t="s">
        <v>4</v>
      </c>
      <c r="AX171" s="13" t="s">
        <v>81</v>
      </c>
      <c r="AY171" s="233" t="s">
        <v>126</v>
      </c>
    </row>
    <row r="172" s="2" customFormat="1" ht="33" customHeight="1">
      <c r="A172" s="38"/>
      <c r="B172" s="39"/>
      <c r="C172" s="204" t="s">
        <v>379</v>
      </c>
      <c r="D172" s="204" t="s">
        <v>128</v>
      </c>
      <c r="E172" s="205" t="s">
        <v>375</v>
      </c>
      <c r="F172" s="206" t="s">
        <v>376</v>
      </c>
      <c r="G172" s="207" t="s">
        <v>131</v>
      </c>
      <c r="H172" s="208">
        <v>140.87000000000001</v>
      </c>
      <c r="I172" s="209"/>
      <c r="J172" s="210">
        <f>ROUND(I172*H172,2)</f>
        <v>0</v>
      </c>
      <c r="K172" s="206" t="s">
        <v>132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0.68999999999999995</v>
      </c>
      <c r="R172" s="213">
        <f>Q172*H172</f>
        <v>97.200299999999999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133</v>
      </c>
      <c r="AT172" s="215" t="s">
        <v>128</v>
      </c>
      <c r="AU172" s="215" t="s">
        <v>81</v>
      </c>
      <c r="AY172" s="17" t="s">
        <v>126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133</v>
      </c>
      <c r="BM172" s="215" t="s">
        <v>467</v>
      </c>
    </row>
    <row r="173" s="2" customFormat="1">
      <c r="A173" s="38"/>
      <c r="B173" s="39"/>
      <c r="C173" s="40"/>
      <c r="D173" s="217" t="s">
        <v>135</v>
      </c>
      <c r="E173" s="40"/>
      <c r="F173" s="218" t="s">
        <v>378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81</v>
      </c>
    </row>
    <row r="174" s="2" customFormat="1" ht="24.15" customHeight="1">
      <c r="A174" s="38"/>
      <c r="B174" s="39"/>
      <c r="C174" s="204" t="s">
        <v>384</v>
      </c>
      <c r="D174" s="204" t="s">
        <v>128</v>
      </c>
      <c r="E174" s="205" t="s">
        <v>380</v>
      </c>
      <c r="F174" s="206" t="s">
        <v>381</v>
      </c>
      <c r="G174" s="207" t="s">
        <v>131</v>
      </c>
      <c r="H174" s="208">
        <v>140.87000000000001</v>
      </c>
      <c r="I174" s="209"/>
      <c r="J174" s="210">
        <f>ROUND(I174*H174,2)</f>
        <v>0</v>
      </c>
      <c r="K174" s="206" t="s">
        <v>132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0.0056100000000000004</v>
      </c>
      <c r="R174" s="213">
        <f>Q174*H174</f>
        <v>0.79028070000000006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133</v>
      </c>
      <c r="AT174" s="215" t="s">
        <v>128</v>
      </c>
      <c r="AU174" s="215" t="s">
        <v>81</v>
      </c>
      <c r="AY174" s="17" t="s">
        <v>126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133</v>
      </c>
      <c r="BM174" s="215" t="s">
        <v>468</v>
      </c>
    </row>
    <row r="175" s="2" customFormat="1">
      <c r="A175" s="38"/>
      <c r="B175" s="39"/>
      <c r="C175" s="40"/>
      <c r="D175" s="217" t="s">
        <v>135</v>
      </c>
      <c r="E175" s="40"/>
      <c r="F175" s="218" t="s">
        <v>383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81</v>
      </c>
    </row>
    <row r="176" s="2" customFormat="1" ht="44.25" customHeight="1">
      <c r="A176" s="38"/>
      <c r="B176" s="39"/>
      <c r="C176" s="204" t="s">
        <v>389</v>
      </c>
      <c r="D176" s="204" t="s">
        <v>128</v>
      </c>
      <c r="E176" s="205" t="s">
        <v>385</v>
      </c>
      <c r="F176" s="206" t="s">
        <v>386</v>
      </c>
      <c r="G176" s="207" t="s">
        <v>131</v>
      </c>
      <c r="H176" s="208">
        <v>140.87000000000001</v>
      </c>
      <c r="I176" s="209"/>
      <c r="J176" s="210">
        <f>ROUND(I176*H176,2)</f>
        <v>0</v>
      </c>
      <c r="K176" s="206" t="s">
        <v>132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0.12966</v>
      </c>
      <c r="R176" s="213">
        <f>Q176*H176</f>
        <v>18.265204199999999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133</v>
      </c>
      <c r="AT176" s="215" t="s">
        <v>128</v>
      </c>
      <c r="AU176" s="215" t="s">
        <v>81</v>
      </c>
      <c r="AY176" s="17" t="s">
        <v>126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133</v>
      </c>
      <c r="BM176" s="215" t="s">
        <v>469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388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81</v>
      </c>
    </row>
    <row r="178" s="2" customFormat="1" ht="37.8" customHeight="1">
      <c r="A178" s="38"/>
      <c r="B178" s="39"/>
      <c r="C178" s="204" t="s">
        <v>391</v>
      </c>
      <c r="D178" s="204" t="s">
        <v>128</v>
      </c>
      <c r="E178" s="205" t="s">
        <v>319</v>
      </c>
      <c r="F178" s="206" t="s">
        <v>320</v>
      </c>
      <c r="G178" s="207" t="s">
        <v>166</v>
      </c>
      <c r="H178" s="208">
        <v>13.805</v>
      </c>
      <c r="I178" s="209"/>
      <c r="J178" s="210">
        <f>ROUND(I178*H178,2)</f>
        <v>0</v>
      </c>
      <c r="K178" s="206" t="s">
        <v>19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81</v>
      </c>
      <c r="AY178" s="17" t="s">
        <v>126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133</v>
      </c>
      <c r="BM178" s="215" t="s">
        <v>470</v>
      </c>
    </row>
    <row r="179" s="2" customFormat="1" ht="49.05" customHeight="1">
      <c r="A179" s="38"/>
      <c r="B179" s="39"/>
      <c r="C179" s="204" t="s">
        <v>202</v>
      </c>
      <c r="D179" s="204" t="s">
        <v>128</v>
      </c>
      <c r="E179" s="205" t="s">
        <v>323</v>
      </c>
      <c r="F179" s="206" t="s">
        <v>324</v>
      </c>
      <c r="G179" s="207" t="s">
        <v>166</v>
      </c>
      <c r="H179" s="208">
        <v>41.414999999999999</v>
      </c>
      <c r="I179" s="209"/>
      <c r="J179" s="210">
        <f>ROUND(I179*H179,2)</f>
        <v>0</v>
      </c>
      <c r="K179" s="206" t="s">
        <v>19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133</v>
      </c>
      <c r="AT179" s="215" t="s">
        <v>128</v>
      </c>
      <c r="AU179" s="215" t="s">
        <v>81</v>
      </c>
      <c r="AY179" s="17" t="s">
        <v>126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133</v>
      </c>
      <c r="BM179" s="215" t="s">
        <v>471</v>
      </c>
    </row>
    <row r="180" s="13" customFormat="1">
      <c r="A180" s="13"/>
      <c r="B180" s="222"/>
      <c r="C180" s="223"/>
      <c r="D180" s="224" t="s">
        <v>142</v>
      </c>
      <c r="E180" s="223"/>
      <c r="F180" s="226" t="s">
        <v>472</v>
      </c>
      <c r="G180" s="223"/>
      <c r="H180" s="227">
        <v>41.414999999999999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142</v>
      </c>
      <c r="AU180" s="233" t="s">
        <v>81</v>
      </c>
      <c r="AV180" s="13" t="s">
        <v>83</v>
      </c>
      <c r="AW180" s="13" t="s">
        <v>4</v>
      </c>
      <c r="AX180" s="13" t="s">
        <v>81</v>
      </c>
      <c r="AY180" s="233" t="s">
        <v>126</v>
      </c>
    </row>
    <row r="181" s="2" customFormat="1" ht="24.15" customHeight="1">
      <c r="A181" s="38"/>
      <c r="B181" s="39"/>
      <c r="C181" s="204" t="s">
        <v>395</v>
      </c>
      <c r="D181" s="204" t="s">
        <v>128</v>
      </c>
      <c r="E181" s="205" t="s">
        <v>328</v>
      </c>
      <c r="F181" s="206" t="s">
        <v>329</v>
      </c>
      <c r="G181" s="207" t="s">
        <v>166</v>
      </c>
      <c r="H181" s="208">
        <v>13.805</v>
      </c>
      <c r="I181" s="209"/>
      <c r="J181" s="210">
        <f>ROUND(I181*H181,2)</f>
        <v>0</v>
      </c>
      <c r="K181" s="206" t="s">
        <v>132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81</v>
      </c>
      <c r="AY181" s="17" t="s">
        <v>126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133</v>
      </c>
      <c r="BM181" s="215" t="s">
        <v>473</v>
      </c>
    </row>
    <row r="182" s="2" customFormat="1">
      <c r="A182" s="38"/>
      <c r="B182" s="39"/>
      <c r="C182" s="40"/>
      <c r="D182" s="217" t="s">
        <v>135</v>
      </c>
      <c r="E182" s="40"/>
      <c r="F182" s="218" t="s">
        <v>331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81</v>
      </c>
    </row>
    <row r="183" s="2" customFormat="1" ht="44.25" customHeight="1">
      <c r="A183" s="38"/>
      <c r="B183" s="39"/>
      <c r="C183" s="204" t="s">
        <v>221</v>
      </c>
      <c r="D183" s="204" t="s">
        <v>128</v>
      </c>
      <c r="E183" s="205" t="s">
        <v>333</v>
      </c>
      <c r="F183" s="206" t="s">
        <v>334</v>
      </c>
      <c r="G183" s="207" t="s">
        <v>166</v>
      </c>
      <c r="H183" s="208">
        <v>77.042000000000002</v>
      </c>
      <c r="I183" s="209"/>
      <c r="J183" s="210">
        <f>ROUND(I183*H183,2)</f>
        <v>0</v>
      </c>
      <c r="K183" s="206" t="s">
        <v>19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133</v>
      </c>
      <c r="AT183" s="215" t="s">
        <v>128</v>
      </c>
      <c r="AU183" s="215" t="s">
        <v>81</v>
      </c>
      <c r="AY183" s="17" t="s">
        <v>126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133</v>
      </c>
      <c r="BM183" s="215" t="s">
        <v>474</v>
      </c>
    </row>
    <row r="184" s="13" customFormat="1">
      <c r="A184" s="13"/>
      <c r="B184" s="222"/>
      <c r="C184" s="223"/>
      <c r="D184" s="224" t="s">
        <v>142</v>
      </c>
      <c r="E184" s="225" t="s">
        <v>19</v>
      </c>
      <c r="F184" s="226" t="s">
        <v>475</v>
      </c>
      <c r="G184" s="223"/>
      <c r="H184" s="227">
        <v>77.042000000000002</v>
      </c>
      <c r="I184" s="228"/>
      <c r="J184" s="223"/>
      <c r="K184" s="223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142</v>
      </c>
      <c r="AU184" s="233" t="s">
        <v>81</v>
      </c>
      <c r="AV184" s="13" t="s">
        <v>83</v>
      </c>
      <c r="AW184" s="13" t="s">
        <v>35</v>
      </c>
      <c r="AX184" s="13" t="s">
        <v>81</v>
      </c>
      <c r="AY184" s="233" t="s">
        <v>126</v>
      </c>
    </row>
    <row r="185" s="2" customFormat="1" ht="44.25" customHeight="1">
      <c r="A185" s="38"/>
      <c r="B185" s="39"/>
      <c r="C185" s="204" t="s">
        <v>399</v>
      </c>
      <c r="D185" s="204" t="s">
        <v>128</v>
      </c>
      <c r="E185" s="205" t="s">
        <v>338</v>
      </c>
      <c r="F185" s="206" t="s">
        <v>339</v>
      </c>
      <c r="G185" s="207" t="s">
        <v>166</v>
      </c>
      <c r="H185" s="208">
        <v>13.805</v>
      </c>
      <c r="I185" s="209"/>
      <c r="J185" s="210">
        <f>ROUND(I185*H185,2)</f>
        <v>0</v>
      </c>
      <c r="K185" s="206" t="s">
        <v>19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81</v>
      </c>
      <c r="AY185" s="17" t="s">
        <v>126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133</v>
      </c>
      <c r="BM185" s="215" t="s">
        <v>476</v>
      </c>
    </row>
    <row r="186" s="2" customFormat="1" ht="44.25" customHeight="1">
      <c r="A186" s="38"/>
      <c r="B186" s="39"/>
      <c r="C186" s="204" t="s">
        <v>477</v>
      </c>
      <c r="D186" s="204" t="s">
        <v>128</v>
      </c>
      <c r="E186" s="205" t="s">
        <v>218</v>
      </c>
      <c r="F186" s="206" t="s">
        <v>219</v>
      </c>
      <c r="G186" s="207" t="s">
        <v>166</v>
      </c>
      <c r="H186" s="208">
        <v>116.316</v>
      </c>
      <c r="I186" s="209"/>
      <c r="J186" s="210">
        <f>ROUND(I186*H186,2)</f>
        <v>0</v>
      </c>
      <c r="K186" s="206" t="s">
        <v>19</v>
      </c>
      <c r="L186" s="44"/>
      <c r="M186" s="245" t="s">
        <v>19</v>
      </c>
      <c r="N186" s="246" t="s">
        <v>44</v>
      </c>
      <c r="O186" s="247"/>
      <c r="P186" s="248">
        <f>O186*H186</f>
        <v>0</v>
      </c>
      <c r="Q186" s="248">
        <v>0</v>
      </c>
      <c r="R186" s="248">
        <f>Q186*H186</f>
        <v>0</v>
      </c>
      <c r="S186" s="248">
        <v>0</v>
      </c>
      <c r="T186" s="24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133</v>
      </c>
      <c r="AT186" s="215" t="s">
        <v>128</v>
      </c>
      <c r="AU186" s="215" t="s">
        <v>81</v>
      </c>
      <c r="AY186" s="17" t="s">
        <v>126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133</v>
      </c>
      <c r="BM186" s="215" t="s">
        <v>478</v>
      </c>
    </row>
    <row r="187" s="2" customFormat="1" ht="6.96" customHeight="1">
      <c r="A187" s="38"/>
      <c r="B187" s="59"/>
      <c r="C187" s="60"/>
      <c r="D187" s="60"/>
      <c r="E187" s="60"/>
      <c r="F187" s="60"/>
      <c r="G187" s="60"/>
      <c r="H187" s="60"/>
      <c r="I187" s="60"/>
      <c r="J187" s="60"/>
      <c r="K187" s="60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wTt2TWGkMKeBdyHjnglVvPuJrHTNw1igOkVq6QdFh4twUAcOuygfgxw/xJIEOBSsC/e+0yoTvSGE/orLfnQNxw==" hashValue="YBeiLFkSmmgQka4SckdcJwJT8NS1nQXoPXCNzKr45MRMKzLnn7Q6KY6olRcntJIYvbAAReRekJ5bIuHrUgeeVw==" algorithmName="SHA-512" password="CC35"/>
  <autoFilter ref="C85:K18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13154513"/>
    <hyperlink ref="F92" r:id="rId2" display="https://podminky.urs.cz/item/CS_URS_2025_02/132154101"/>
    <hyperlink ref="F99" r:id="rId3" display="https://podminky.urs.cz/item/CS_URS_2025_02/175111101"/>
    <hyperlink ref="F108" r:id="rId4" display="https://podminky.urs.cz/item/CS_URS_2025_02/877310310"/>
    <hyperlink ref="F122" r:id="rId5" display="https://podminky.urs.cz/item/CS_URS_2025_02/895941302"/>
    <hyperlink ref="F138" r:id="rId6" display="https://podminky.urs.cz/item/CS_URS_2025_02/916241213"/>
    <hyperlink ref="F142" r:id="rId7" display="https://podminky.urs.cz/item/CS_URS_2025_02/919735111"/>
    <hyperlink ref="F144" r:id="rId8" display="https://podminky.urs.cz/item/CS_URS_2025_02/979024443"/>
    <hyperlink ref="F154" r:id="rId9" display="https://podminky.urs.cz/item/CS_URS_2025_02/997221611"/>
    <hyperlink ref="F160" r:id="rId10" display="https://podminky.urs.cz/item/CS_URS_2025_02/113107341"/>
    <hyperlink ref="F163" r:id="rId11" display="https://podminky.urs.cz/item/CS_URS_2025_02/122151503"/>
    <hyperlink ref="F168" r:id="rId12" display="https://podminky.urs.cz/item/CS_URS_2025_02/181152302"/>
    <hyperlink ref="F173" r:id="rId13" display="https://podminky.urs.cz/item/CS_URS_2025_02/564871116"/>
    <hyperlink ref="F175" r:id="rId14" display="https://podminky.urs.cz/item/CS_URS_2025_02/573111111"/>
    <hyperlink ref="F177" r:id="rId15" display="https://podminky.urs.cz/item/CS_URS_2025_02/577145112"/>
    <hyperlink ref="F182" r:id="rId16" display="https://podminky.urs.cz/item/CS_URS_2025_02/997221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komunikací v lokalitě Komenského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479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21. 11. 2025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ROUND((SUM(BE87:BE185)),  2)</f>
        <v>0</v>
      </c>
      <c r="G33" s="38"/>
      <c r="H33" s="38"/>
      <c r="I33" s="148">
        <v>0.20999999999999999</v>
      </c>
      <c r="J33" s="147">
        <f>ROUND(((SUM(BE87:BE185))*I33),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ROUND((SUM(BF87:BF185)),  2)</f>
        <v>0</v>
      </c>
      <c r="G34" s="38"/>
      <c r="H34" s="38"/>
      <c r="I34" s="148">
        <v>0.12</v>
      </c>
      <c r="J34" s="147">
        <f>ROUND(((SUM(BF87:BF185))*I34),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ROUND((SUM(BG87:BG185)),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ROUND((SUM(BH87:BH185)),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ROUND((SUM(BI87:BI185)),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Oprava komunikací v lokalitě Komenského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04 - Havlíčkova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Šternberk</v>
      </c>
      <c r="G52" s="40"/>
      <c r="H52" s="40"/>
      <c r="I52" s="32" t="s">
        <v>23</v>
      </c>
      <c r="J52" s="72" t="str">
        <f>IF(J12="","",J12)</f>
        <v>21. 11. 2025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Šternberk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107</v>
      </c>
      <c r="E63" s="174"/>
      <c r="F63" s="174"/>
      <c r="G63" s="174"/>
      <c r="H63" s="174"/>
      <c r="I63" s="174"/>
      <c r="J63" s="175">
        <f>J120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108</v>
      </c>
      <c r="E64" s="174"/>
      <c r="F64" s="174"/>
      <c r="G64" s="174"/>
      <c r="H64" s="174"/>
      <c r="I64" s="174"/>
      <c r="J64" s="175">
        <f>J136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109</v>
      </c>
      <c r="E65" s="174"/>
      <c r="F65" s="174"/>
      <c r="G65" s="174"/>
      <c r="H65" s="174"/>
      <c r="I65" s="174"/>
      <c r="J65" s="175">
        <f>J139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480</v>
      </c>
      <c r="E66" s="168"/>
      <c r="F66" s="168"/>
      <c r="G66" s="168"/>
      <c r="H66" s="168"/>
      <c r="I66" s="168"/>
      <c r="J66" s="169">
        <f>J150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5"/>
      <c r="C67" s="166"/>
      <c r="D67" s="167" t="s">
        <v>481</v>
      </c>
      <c r="E67" s="168"/>
      <c r="F67" s="168"/>
      <c r="G67" s="168"/>
      <c r="H67" s="168"/>
      <c r="I67" s="168"/>
      <c r="J67" s="169">
        <f>J179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Oprava komunikací v lokalitě Komenského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97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04 - Havlíčkova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Šternberk</v>
      </c>
      <c r="G81" s="40"/>
      <c r="H81" s="40"/>
      <c r="I81" s="32" t="s">
        <v>23</v>
      </c>
      <c r="J81" s="72" t="str">
        <f>IF(J12="","",J12)</f>
        <v>21. 11. 2025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Šternberk</v>
      </c>
      <c r="G83" s="40"/>
      <c r="H83" s="40"/>
      <c r="I83" s="32" t="s">
        <v>33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112</v>
      </c>
      <c r="D86" s="180" t="s">
        <v>58</v>
      </c>
      <c r="E86" s="180" t="s">
        <v>54</v>
      </c>
      <c r="F86" s="180" t="s">
        <v>55</v>
      </c>
      <c r="G86" s="180" t="s">
        <v>113</v>
      </c>
      <c r="H86" s="180" t="s">
        <v>114</v>
      </c>
      <c r="I86" s="180" t="s">
        <v>115</v>
      </c>
      <c r="J86" s="180" t="s">
        <v>101</v>
      </c>
      <c r="K86" s="181" t="s">
        <v>116</v>
      </c>
      <c r="L86" s="182"/>
      <c r="M86" s="92" t="s">
        <v>19</v>
      </c>
      <c r="N86" s="93" t="s">
        <v>43</v>
      </c>
      <c r="O86" s="93" t="s">
        <v>117</v>
      </c>
      <c r="P86" s="93" t="s">
        <v>118</v>
      </c>
      <c r="Q86" s="93" t="s">
        <v>119</v>
      </c>
      <c r="R86" s="93" t="s">
        <v>120</v>
      </c>
      <c r="S86" s="93" t="s">
        <v>121</v>
      </c>
      <c r="T86" s="94" t="s">
        <v>122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123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P88+P150+P179</f>
        <v>0</v>
      </c>
      <c r="Q87" s="96"/>
      <c r="R87" s="185">
        <f>R88+R150+R179</f>
        <v>686.79863358360001</v>
      </c>
      <c r="S87" s="96"/>
      <c r="T87" s="186">
        <f>T88+T150+T179</f>
        <v>273.1968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102</v>
      </c>
      <c r="BK87" s="187">
        <f>BK88+BK150+BK179</f>
        <v>0</v>
      </c>
    </row>
    <row r="88" s="12" customFormat="1" ht="25.92" customHeight="1">
      <c r="A88" s="12"/>
      <c r="B88" s="188"/>
      <c r="C88" s="189"/>
      <c r="D88" s="190" t="s">
        <v>72</v>
      </c>
      <c r="E88" s="191" t="s">
        <v>124</v>
      </c>
      <c r="F88" s="191" t="s">
        <v>125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P89+P114+P120+P136+P139</f>
        <v>0</v>
      </c>
      <c r="Q88" s="196"/>
      <c r="R88" s="197">
        <f>R89+R114+R120+R136+R139</f>
        <v>243.24505994360001</v>
      </c>
      <c r="S88" s="196"/>
      <c r="T88" s="198">
        <f>T89+T114+T120+T136+T139</f>
        <v>203.862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73</v>
      </c>
      <c r="AY88" s="199" t="s">
        <v>126</v>
      </c>
      <c r="BK88" s="201">
        <f>BK89+BK114+BK120+BK136+BK139</f>
        <v>0</v>
      </c>
    </row>
    <row r="89" s="12" customFormat="1" ht="22.8" customHeight="1">
      <c r="A89" s="12"/>
      <c r="B89" s="188"/>
      <c r="C89" s="189"/>
      <c r="D89" s="190" t="s">
        <v>72</v>
      </c>
      <c r="E89" s="202" t="s">
        <v>81</v>
      </c>
      <c r="F89" s="202" t="s">
        <v>127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SUM(P90:P113)</f>
        <v>0</v>
      </c>
      <c r="Q89" s="196"/>
      <c r="R89" s="197">
        <f>SUM(R90:R113)</f>
        <v>3.0282160639999995</v>
      </c>
      <c r="S89" s="196"/>
      <c r="T89" s="198">
        <f>SUM(T90:T113)</f>
        <v>203.862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81</v>
      </c>
      <c r="AY89" s="199" t="s">
        <v>126</v>
      </c>
      <c r="BK89" s="201">
        <f>SUM(BK90:BK113)</f>
        <v>0</v>
      </c>
    </row>
    <row r="90" s="2" customFormat="1" ht="44.25" customHeight="1">
      <c r="A90" s="38"/>
      <c r="B90" s="39"/>
      <c r="C90" s="204" t="s">
        <v>81</v>
      </c>
      <c r="D90" s="204" t="s">
        <v>128</v>
      </c>
      <c r="E90" s="205" t="s">
        <v>129</v>
      </c>
      <c r="F90" s="206" t="s">
        <v>130</v>
      </c>
      <c r="G90" s="207" t="s">
        <v>131</v>
      </c>
      <c r="H90" s="208">
        <v>1758.8</v>
      </c>
      <c r="I90" s="209"/>
      <c r="J90" s="210">
        <f>ROUND(I90*H90,2)</f>
        <v>0</v>
      </c>
      <c r="K90" s="206" t="s">
        <v>132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1.4280000000000001E-05</v>
      </c>
      <c r="R90" s="213">
        <f>Q90*H90</f>
        <v>0.025115663999999999</v>
      </c>
      <c r="S90" s="213">
        <v>0.11500000000000001</v>
      </c>
      <c r="T90" s="214">
        <f>S90*H90</f>
        <v>202.262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133</v>
      </c>
      <c r="AT90" s="215" t="s">
        <v>128</v>
      </c>
      <c r="AU90" s="215" t="s">
        <v>83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133</v>
      </c>
      <c r="BM90" s="215" t="s">
        <v>482</v>
      </c>
    </row>
    <row r="91" s="2" customFormat="1">
      <c r="A91" s="38"/>
      <c r="B91" s="39"/>
      <c r="C91" s="40"/>
      <c r="D91" s="217" t="s">
        <v>135</v>
      </c>
      <c r="E91" s="40"/>
      <c r="F91" s="218" t="s">
        <v>136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135</v>
      </c>
      <c r="AU91" s="17" t="s">
        <v>83</v>
      </c>
    </row>
    <row r="92" s="2" customFormat="1" ht="44.25" customHeight="1">
      <c r="A92" s="38"/>
      <c r="B92" s="39"/>
      <c r="C92" s="204" t="s">
        <v>83</v>
      </c>
      <c r="D92" s="204" t="s">
        <v>128</v>
      </c>
      <c r="E92" s="205" t="s">
        <v>137</v>
      </c>
      <c r="F92" s="206" t="s">
        <v>138</v>
      </c>
      <c r="G92" s="207" t="s">
        <v>139</v>
      </c>
      <c r="H92" s="208">
        <v>4.1600000000000001</v>
      </c>
      <c r="I92" s="209"/>
      <c r="J92" s="210">
        <f>ROUND(I92*H92,2)</f>
        <v>0</v>
      </c>
      <c r="K92" s="206" t="s">
        <v>132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83</v>
      </c>
      <c r="AY92" s="17" t="s">
        <v>126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133</v>
      </c>
      <c r="BM92" s="215" t="s">
        <v>483</v>
      </c>
    </row>
    <row r="93" s="2" customFormat="1">
      <c r="A93" s="38"/>
      <c r="B93" s="39"/>
      <c r="C93" s="40"/>
      <c r="D93" s="217" t="s">
        <v>135</v>
      </c>
      <c r="E93" s="40"/>
      <c r="F93" s="218" t="s">
        <v>141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83</v>
      </c>
    </row>
    <row r="94" s="13" customFormat="1">
      <c r="A94" s="13"/>
      <c r="B94" s="222"/>
      <c r="C94" s="223"/>
      <c r="D94" s="224" t="s">
        <v>142</v>
      </c>
      <c r="E94" s="225" t="s">
        <v>19</v>
      </c>
      <c r="F94" s="226" t="s">
        <v>484</v>
      </c>
      <c r="G94" s="223"/>
      <c r="H94" s="227">
        <v>4.1600000000000001</v>
      </c>
      <c r="I94" s="228"/>
      <c r="J94" s="223"/>
      <c r="K94" s="223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142</v>
      </c>
      <c r="AU94" s="233" t="s">
        <v>83</v>
      </c>
      <c r="AV94" s="13" t="s">
        <v>83</v>
      </c>
      <c r="AW94" s="13" t="s">
        <v>35</v>
      </c>
      <c r="AX94" s="13" t="s">
        <v>81</v>
      </c>
      <c r="AY94" s="233" t="s">
        <v>126</v>
      </c>
    </row>
    <row r="95" s="2" customFormat="1" ht="62.7" customHeight="1">
      <c r="A95" s="38"/>
      <c r="B95" s="39"/>
      <c r="C95" s="204" t="s">
        <v>144</v>
      </c>
      <c r="D95" s="204" t="s">
        <v>128</v>
      </c>
      <c r="E95" s="205" t="s">
        <v>145</v>
      </c>
      <c r="F95" s="206" t="s">
        <v>146</v>
      </c>
      <c r="G95" s="207" t="s">
        <v>139</v>
      </c>
      <c r="H95" s="208">
        <v>1.76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83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133</v>
      </c>
      <c r="BM95" s="215" t="s">
        <v>485</v>
      </c>
    </row>
    <row r="96" s="13" customFormat="1">
      <c r="A96" s="13"/>
      <c r="B96" s="222"/>
      <c r="C96" s="223"/>
      <c r="D96" s="224" t="s">
        <v>142</v>
      </c>
      <c r="E96" s="225" t="s">
        <v>19</v>
      </c>
      <c r="F96" s="226" t="s">
        <v>486</v>
      </c>
      <c r="G96" s="223"/>
      <c r="H96" s="227">
        <v>1.76</v>
      </c>
      <c r="I96" s="228"/>
      <c r="J96" s="223"/>
      <c r="K96" s="223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142</v>
      </c>
      <c r="AU96" s="233" t="s">
        <v>83</v>
      </c>
      <c r="AV96" s="13" t="s">
        <v>83</v>
      </c>
      <c r="AW96" s="13" t="s">
        <v>35</v>
      </c>
      <c r="AX96" s="13" t="s">
        <v>81</v>
      </c>
      <c r="AY96" s="233" t="s">
        <v>126</v>
      </c>
    </row>
    <row r="97" s="2" customFormat="1" ht="44.25" customHeight="1">
      <c r="A97" s="38"/>
      <c r="B97" s="39"/>
      <c r="C97" s="204" t="s">
        <v>133</v>
      </c>
      <c r="D97" s="204" t="s">
        <v>128</v>
      </c>
      <c r="E97" s="205" t="s">
        <v>149</v>
      </c>
      <c r="F97" s="206" t="s">
        <v>150</v>
      </c>
      <c r="G97" s="207" t="s">
        <v>139</v>
      </c>
      <c r="H97" s="208">
        <v>1.76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133</v>
      </c>
      <c r="AT97" s="215" t="s">
        <v>128</v>
      </c>
      <c r="AU97" s="215" t="s">
        <v>83</v>
      </c>
      <c r="AY97" s="17" t="s">
        <v>126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133</v>
      </c>
      <c r="BM97" s="215" t="s">
        <v>487</v>
      </c>
    </row>
    <row r="98" s="2" customFormat="1" ht="44.25" customHeight="1">
      <c r="A98" s="38"/>
      <c r="B98" s="39"/>
      <c r="C98" s="204" t="s">
        <v>152</v>
      </c>
      <c r="D98" s="204" t="s">
        <v>128</v>
      </c>
      <c r="E98" s="205" t="s">
        <v>153</v>
      </c>
      <c r="F98" s="206" t="s">
        <v>154</v>
      </c>
      <c r="G98" s="207" t="s">
        <v>139</v>
      </c>
      <c r="H98" s="208">
        <v>2.3999999999999999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83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133</v>
      </c>
      <c r="BM98" s="215" t="s">
        <v>488</v>
      </c>
    </row>
    <row r="99" s="2" customFormat="1" ht="66.75" customHeight="1">
      <c r="A99" s="38"/>
      <c r="B99" s="39"/>
      <c r="C99" s="204" t="s">
        <v>156</v>
      </c>
      <c r="D99" s="204" t="s">
        <v>128</v>
      </c>
      <c r="E99" s="205" t="s">
        <v>157</v>
      </c>
      <c r="F99" s="206" t="s">
        <v>158</v>
      </c>
      <c r="G99" s="207" t="s">
        <v>139</v>
      </c>
      <c r="H99" s="208">
        <v>1.44</v>
      </c>
      <c r="I99" s="209"/>
      <c r="J99" s="210">
        <f>ROUND(I99*H99,2)</f>
        <v>0</v>
      </c>
      <c r="K99" s="206" t="s">
        <v>132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133</v>
      </c>
      <c r="AT99" s="215" t="s">
        <v>128</v>
      </c>
      <c r="AU99" s="215" t="s">
        <v>83</v>
      </c>
      <c r="AY99" s="17" t="s">
        <v>126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133</v>
      </c>
      <c r="BM99" s="215" t="s">
        <v>489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160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83</v>
      </c>
    </row>
    <row r="101" s="13" customFormat="1">
      <c r="A101" s="13"/>
      <c r="B101" s="222"/>
      <c r="C101" s="223"/>
      <c r="D101" s="224" t="s">
        <v>142</v>
      </c>
      <c r="E101" s="225" t="s">
        <v>19</v>
      </c>
      <c r="F101" s="226" t="s">
        <v>490</v>
      </c>
      <c r="G101" s="223"/>
      <c r="H101" s="227">
        <v>1.44</v>
      </c>
      <c r="I101" s="228"/>
      <c r="J101" s="223"/>
      <c r="K101" s="223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142</v>
      </c>
      <c r="AU101" s="233" t="s">
        <v>83</v>
      </c>
      <c r="AV101" s="13" t="s">
        <v>83</v>
      </c>
      <c r="AW101" s="13" t="s">
        <v>35</v>
      </c>
      <c r="AX101" s="13" t="s">
        <v>81</v>
      </c>
      <c r="AY101" s="233" t="s">
        <v>126</v>
      </c>
    </row>
    <row r="102" s="2" customFormat="1" ht="16.5" customHeight="1">
      <c r="A102" s="38"/>
      <c r="B102" s="39"/>
      <c r="C102" s="234" t="s">
        <v>162</v>
      </c>
      <c r="D102" s="234" t="s">
        <v>163</v>
      </c>
      <c r="E102" s="235" t="s">
        <v>164</v>
      </c>
      <c r="F102" s="236" t="s">
        <v>165</v>
      </c>
      <c r="G102" s="237" t="s">
        <v>166</v>
      </c>
      <c r="H102" s="238">
        <v>2.3759999999999999</v>
      </c>
      <c r="I102" s="239"/>
      <c r="J102" s="240">
        <f>ROUND(I102*H102,2)</f>
        <v>0</v>
      </c>
      <c r="K102" s="236" t="s">
        <v>132</v>
      </c>
      <c r="L102" s="241"/>
      <c r="M102" s="242" t="s">
        <v>19</v>
      </c>
      <c r="N102" s="243" t="s">
        <v>44</v>
      </c>
      <c r="O102" s="84"/>
      <c r="P102" s="213">
        <f>O102*H102</f>
        <v>0</v>
      </c>
      <c r="Q102" s="213">
        <v>1</v>
      </c>
      <c r="R102" s="213">
        <f>Q102*H102</f>
        <v>2.3759999999999999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167</v>
      </c>
      <c r="AT102" s="215" t="s">
        <v>163</v>
      </c>
      <c r="AU102" s="215" t="s">
        <v>83</v>
      </c>
      <c r="AY102" s="17" t="s">
        <v>126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133</v>
      </c>
      <c r="BM102" s="215" t="s">
        <v>491</v>
      </c>
    </row>
    <row r="103" s="13" customFormat="1">
      <c r="A103" s="13"/>
      <c r="B103" s="222"/>
      <c r="C103" s="223"/>
      <c r="D103" s="224" t="s">
        <v>142</v>
      </c>
      <c r="E103" s="223"/>
      <c r="F103" s="226" t="s">
        <v>492</v>
      </c>
      <c r="G103" s="223"/>
      <c r="H103" s="227">
        <v>2.3759999999999999</v>
      </c>
      <c r="I103" s="228"/>
      <c r="J103" s="223"/>
      <c r="K103" s="223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142</v>
      </c>
      <c r="AU103" s="233" t="s">
        <v>83</v>
      </c>
      <c r="AV103" s="13" t="s">
        <v>83</v>
      </c>
      <c r="AW103" s="13" t="s">
        <v>4</v>
      </c>
      <c r="AX103" s="13" t="s">
        <v>81</v>
      </c>
      <c r="AY103" s="233" t="s">
        <v>126</v>
      </c>
    </row>
    <row r="104" s="2" customFormat="1" ht="33" customHeight="1">
      <c r="A104" s="38"/>
      <c r="B104" s="39"/>
      <c r="C104" s="204" t="s">
        <v>167</v>
      </c>
      <c r="D104" s="204" t="s">
        <v>128</v>
      </c>
      <c r="E104" s="205" t="s">
        <v>170</v>
      </c>
      <c r="F104" s="206" t="s">
        <v>171</v>
      </c>
      <c r="G104" s="207" t="s">
        <v>139</v>
      </c>
      <c r="H104" s="208">
        <v>0.32000000000000001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1.8907700000000001</v>
      </c>
      <c r="R104" s="213">
        <f>Q104*H104</f>
        <v>0.60504639999999998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133</v>
      </c>
      <c r="AT104" s="215" t="s">
        <v>128</v>
      </c>
      <c r="AU104" s="215" t="s">
        <v>83</v>
      </c>
      <c r="AY104" s="17" t="s">
        <v>126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133</v>
      </c>
      <c r="BM104" s="215" t="s">
        <v>493</v>
      </c>
    </row>
    <row r="105" s="13" customFormat="1">
      <c r="A105" s="13"/>
      <c r="B105" s="222"/>
      <c r="C105" s="223"/>
      <c r="D105" s="224" t="s">
        <v>142</v>
      </c>
      <c r="E105" s="225" t="s">
        <v>19</v>
      </c>
      <c r="F105" s="226" t="s">
        <v>494</v>
      </c>
      <c r="G105" s="223"/>
      <c r="H105" s="227">
        <v>0.32000000000000001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142</v>
      </c>
      <c r="AU105" s="233" t="s">
        <v>83</v>
      </c>
      <c r="AV105" s="13" t="s">
        <v>83</v>
      </c>
      <c r="AW105" s="13" t="s">
        <v>35</v>
      </c>
      <c r="AX105" s="13" t="s">
        <v>81</v>
      </c>
      <c r="AY105" s="233" t="s">
        <v>126</v>
      </c>
    </row>
    <row r="106" s="2" customFormat="1" ht="37.8" customHeight="1">
      <c r="A106" s="38"/>
      <c r="B106" s="39"/>
      <c r="C106" s="204" t="s">
        <v>174</v>
      </c>
      <c r="D106" s="204" t="s">
        <v>128</v>
      </c>
      <c r="E106" s="205" t="s">
        <v>175</v>
      </c>
      <c r="F106" s="206" t="s">
        <v>176</v>
      </c>
      <c r="G106" s="207" t="s">
        <v>177</v>
      </c>
      <c r="H106" s="208">
        <v>4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1.1E-05</v>
      </c>
      <c r="R106" s="213">
        <f>Q106*H106</f>
        <v>4.3999999999999999E-05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133</v>
      </c>
      <c r="AT106" s="215" t="s">
        <v>128</v>
      </c>
      <c r="AU106" s="215" t="s">
        <v>83</v>
      </c>
      <c r="AY106" s="17" t="s">
        <v>126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133</v>
      </c>
      <c r="BM106" s="215" t="s">
        <v>495</v>
      </c>
    </row>
    <row r="107" s="2" customFormat="1" ht="24.15" customHeight="1">
      <c r="A107" s="38"/>
      <c r="B107" s="39"/>
      <c r="C107" s="234" t="s">
        <v>179</v>
      </c>
      <c r="D107" s="234" t="s">
        <v>163</v>
      </c>
      <c r="E107" s="235" t="s">
        <v>180</v>
      </c>
      <c r="F107" s="236" t="s">
        <v>181</v>
      </c>
      <c r="G107" s="237" t="s">
        <v>177</v>
      </c>
      <c r="H107" s="238">
        <v>4</v>
      </c>
      <c r="I107" s="239"/>
      <c r="J107" s="240">
        <f>ROUND(I107*H107,2)</f>
        <v>0</v>
      </c>
      <c r="K107" s="236" t="s">
        <v>19</v>
      </c>
      <c r="L107" s="241"/>
      <c r="M107" s="242" t="s">
        <v>19</v>
      </c>
      <c r="N107" s="243" t="s">
        <v>44</v>
      </c>
      <c r="O107" s="84"/>
      <c r="P107" s="213">
        <f>O107*H107</f>
        <v>0</v>
      </c>
      <c r="Q107" s="213">
        <v>0.0038999999999999998</v>
      </c>
      <c r="R107" s="213">
        <f>Q107*H107</f>
        <v>0.015599999999999999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167</v>
      </c>
      <c r="AT107" s="215" t="s">
        <v>163</v>
      </c>
      <c r="AU107" s="215" t="s">
        <v>83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133</v>
      </c>
      <c r="BM107" s="215" t="s">
        <v>496</v>
      </c>
    </row>
    <row r="108" s="2" customFormat="1" ht="44.25" customHeight="1">
      <c r="A108" s="38"/>
      <c r="B108" s="39"/>
      <c r="C108" s="204" t="s">
        <v>183</v>
      </c>
      <c r="D108" s="204" t="s">
        <v>128</v>
      </c>
      <c r="E108" s="205" t="s">
        <v>184</v>
      </c>
      <c r="F108" s="206" t="s">
        <v>185</v>
      </c>
      <c r="G108" s="207" t="s">
        <v>186</v>
      </c>
      <c r="H108" s="208">
        <v>8</v>
      </c>
      <c r="I108" s="209"/>
      <c r="J108" s="210">
        <f>ROUND(I108*H108,2)</f>
        <v>0</v>
      </c>
      <c r="K108" s="206" t="s">
        <v>132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1.2500000000000001E-06</v>
      </c>
      <c r="R108" s="213">
        <f>Q108*H108</f>
        <v>1.0000000000000001E-05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133</v>
      </c>
      <c r="AT108" s="215" t="s">
        <v>128</v>
      </c>
      <c r="AU108" s="215" t="s">
        <v>83</v>
      </c>
      <c r="AY108" s="17" t="s">
        <v>126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133</v>
      </c>
      <c r="BM108" s="215" t="s">
        <v>497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188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83</v>
      </c>
    </row>
    <row r="110" s="2" customFormat="1" ht="21.75" customHeight="1">
      <c r="A110" s="38"/>
      <c r="B110" s="39"/>
      <c r="C110" s="234" t="s">
        <v>8</v>
      </c>
      <c r="D110" s="234" t="s">
        <v>163</v>
      </c>
      <c r="E110" s="235" t="s">
        <v>189</v>
      </c>
      <c r="F110" s="236" t="s">
        <v>190</v>
      </c>
      <c r="G110" s="237" t="s">
        <v>186</v>
      </c>
      <c r="H110" s="238">
        <v>8</v>
      </c>
      <c r="I110" s="239"/>
      <c r="J110" s="240">
        <f>ROUND(I110*H110,2)</f>
        <v>0</v>
      </c>
      <c r="K110" s="236" t="s">
        <v>132</v>
      </c>
      <c r="L110" s="241"/>
      <c r="M110" s="242" t="s">
        <v>19</v>
      </c>
      <c r="N110" s="243" t="s">
        <v>44</v>
      </c>
      <c r="O110" s="84"/>
      <c r="P110" s="213">
        <f>O110*H110</f>
        <v>0</v>
      </c>
      <c r="Q110" s="213">
        <v>0.00080000000000000004</v>
      </c>
      <c r="R110" s="213">
        <f>Q110*H110</f>
        <v>0.0064000000000000003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167</v>
      </c>
      <c r="AT110" s="215" t="s">
        <v>163</v>
      </c>
      <c r="AU110" s="215" t="s">
        <v>83</v>
      </c>
      <c r="AY110" s="17" t="s">
        <v>126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133</v>
      </c>
      <c r="BM110" s="215" t="s">
        <v>498</v>
      </c>
    </row>
    <row r="111" s="2" customFormat="1" ht="49.05" customHeight="1">
      <c r="A111" s="38"/>
      <c r="B111" s="39"/>
      <c r="C111" s="204" t="s">
        <v>192</v>
      </c>
      <c r="D111" s="204" t="s">
        <v>128</v>
      </c>
      <c r="E111" s="205" t="s">
        <v>193</v>
      </c>
      <c r="F111" s="206" t="s">
        <v>194</v>
      </c>
      <c r="G111" s="207" t="s">
        <v>166</v>
      </c>
      <c r="H111" s="208">
        <v>3.028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133</v>
      </c>
      <c r="AT111" s="215" t="s">
        <v>128</v>
      </c>
      <c r="AU111" s="215" t="s">
        <v>83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133</v>
      </c>
      <c r="BM111" s="215" t="s">
        <v>499</v>
      </c>
    </row>
    <row r="112" s="2" customFormat="1" ht="16.5" customHeight="1">
      <c r="A112" s="38"/>
      <c r="B112" s="39"/>
      <c r="C112" s="204" t="s">
        <v>196</v>
      </c>
      <c r="D112" s="204" t="s">
        <v>128</v>
      </c>
      <c r="E112" s="205" t="s">
        <v>197</v>
      </c>
      <c r="F112" s="206" t="s">
        <v>198</v>
      </c>
      <c r="G112" s="207" t="s">
        <v>186</v>
      </c>
      <c r="H112" s="208">
        <v>4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0.40000000000000002</v>
      </c>
      <c r="T112" s="214">
        <f>S112*H112</f>
        <v>1.6000000000000001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133</v>
      </c>
      <c r="AT112" s="215" t="s">
        <v>128</v>
      </c>
      <c r="AU112" s="215" t="s">
        <v>83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133</v>
      </c>
      <c r="BM112" s="215" t="s">
        <v>500</v>
      </c>
    </row>
    <row r="113" s="2" customFormat="1">
      <c r="A113" s="38"/>
      <c r="B113" s="39"/>
      <c r="C113" s="40"/>
      <c r="D113" s="224" t="s">
        <v>200</v>
      </c>
      <c r="E113" s="40"/>
      <c r="F113" s="244" t="s">
        <v>201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200</v>
      </c>
      <c r="AU113" s="17" t="s">
        <v>83</v>
      </c>
    </row>
    <row r="114" s="12" customFormat="1" ht="22.8" customHeight="1">
      <c r="A114" s="12"/>
      <c r="B114" s="188"/>
      <c r="C114" s="189"/>
      <c r="D114" s="190" t="s">
        <v>72</v>
      </c>
      <c r="E114" s="202" t="s">
        <v>202</v>
      </c>
      <c r="F114" s="202" t="s">
        <v>203</v>
      </c>
      <c r="G114" s="189"/>
      <c r="H114" s="189"/>
      <c r="I114" s="192"/>
      <c r="J114" s="203">
        <f>BK114</f>
        <v>0</v>
      </c>
      <c r="K114" s="189"/>
      <c r="L114" s="194"/>
      <c r="M114" s="195"/>
      <c r="N114" s="196"/>
      <c r="O114" s="196"/>
      <c r="P114" s="197">
        <f>SUM(P115:P119)</f>
        <v>0</v>
      </c>
      <c r="Q114" s="196"/>
      <c r="R114" s="197">
        <f>SUM(R115:R119)</f>
        <v>229.225628</v>
      </c>
      <c r="S114" s="196"/>
      <c r="T114" s="198">
        <f>SUM(T115:T119)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9" t="s">
        <v>81</v>
      </c>
      <c r="AT114" s="200" t="s">
        <v>72</v>
      </c>
      <c r="AU114" s="200" t="s">
        <v>81</v>
      </c>
      <c r="AY114" s="199" t="s">
        <v>126</v>
      </c>
      <c r="BK114" s="201">
        <f>SUM(BK115:BK119)</f>
        <v>0</v>
      </c>
    </row>
    <row r="115" s="2" customFormat="1" ht="33" customHeight="1">
      <c r="A115" s="38"/>
      <c r="B115" s="39"/>
      <c r="C115" s="204" t="s">
        <v>204</v>
      </c>
      <c r="D115" s="204" t="s">
        <v>128</v>
      </c>
      <c r="E115" s="205" t="s">
        <v>205</v>
      </c>
      <c r="F115" s="206" t="s">
        <v>206</v>
      </c>
      <c r="G115" s="207" t="s">
        <v>177</v>
      </c>
      <c r="H115" s="208">
        <v>80</v>
      </c>
      <c r="I115" s="209"/>
      <c r="J115" s="210">
        <f>ROUND(I115*H115,2)</f>
        <v>0</v>
      </c>
      <c r="K115" s="206" t="s">
        <v>19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0.0035328999999999998</v>
      </c>
      <c r="R115" s="213">
        <f>Q115*H115</f>
        <v>0.28263199999999999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133</v>
      </c>
      <c r="AT115" s="215" t="s">
        <v>128</v>
      </c>
      <c r="AU115" s="215" t="s">
        <v>83</v>
      </c>
      <c r="AY115" s="17" t="s">
        <v>126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133</v>
      </c>
      <c r="BM115" s="215" t="s">
        <v>501</v>
      </c>
    </row>
    <row r="116" s="2" customFormat="1">
      <c r="A116" s="38"/>
      <c r="B116" s="39"/>
      <c r="C116" s="40"/>
      <c r="D116" s="224" t="s">
        <v>200</v>
      </c>
      <c r="E116" s="40"/>
      <c r="F116" s="244" t="s">
        <v>208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200</v>
      </c>
      <c r="AU116" s="17" t="s">
        <v>83</v>
      </c>
    </row>
    <row r="117" s="2" customFormat="1" ht="24.15" customHeight="1">
      <c r="A117" s="38"/>
      <c r="B117" s="39"/>
      <c r="C117" s="204" t="s">
        <v>209</v>
      </c>
      <c r="D117" s="204" t="s">
        <v>128</v>
      </c>
      <c r="E117" s="205" t="s">
        <v>210</v>
      </c>
      <c r="F117" s="206" t="s">
        <v>211</v>
      </c>
      <c r="G117" s="207" t="s">
        <v>131</v>
      </c>
      <c r="H117" s="208">
        <v>1758.8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0.00051000000000000004</v>
      </c>
      <c r="R117" s="213">
        <f>Q117*H117</f>
        <v>0.89698800000000001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133</v>
      </c>
      <c r="AT117" s="215" t="s">
        <v>128</v>
      </c>
      <c r="AU117" s="215" t="s">
        <v>83</v>
      </c>
      <c r="AY117" s="17" t="s">
        <v>126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133</v>
      </c>
      <c r="BM117" s="215" t="s">
        <v>502</v>
      </c>
    </row>
    <row r="118" s="2" customFormat="1" ht="49.05" customHeight="1">
      <c r="A118" s="38"/>
      <c r="B118" s="39"/>
      <c r="C118" s="204" t="s">
        <v>213</v>
      </c>
      <c r="D118" s="204" t="s">
        <v>128</v>
      </c>
      <c r="E118" s="205" t="s">
        <v>214</v>
      </c>
      <c r="F118" s="206" t="s">
        <v>215</v>
      </c>
      <c r="G118" s="207" t="s">
        <v>131</v>
      </c>
      <c r="H118" s="208">
        <v>1758.8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0.12966</v>
      </c>
      <c r="R118" s="213">
        <f>Q118*H118</f>
        <v>228.046008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133</v>
      </c>
      <c r="AT118" s="215" t="s">
        <v>128</v>
      </c>
      <c r="AU118" s="215" t="s">
        <v>83</v>
      </c>
      <c r="AY118" s="17" t="s">
        <v>126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133</v>
      </c>
      <c r="BM118" s="215" t="s">
        <v>503</v>
      </c>
    </row>
    <row r="119" s="2" customFormat="1" ht="44.25" customHeight="1">
      <c r="A119" s="38"/>
      <c r="B119" s="39"/>
      <c r="C119" s="204" t="s">
        <v>217</v>
      </c>
      <c r="D119" s="204" t="s">
        <v>128</v>
      </c>
      <c r="E119" s="205" t="s">
        <v>218</v>
      </c>
      <c r="F119" s="206" t="s">
        <v>219</v>
      </c>
      <c r="G119" s="207" t="s">
        <v>166</v>
      </c>
      <c r="H119" s="208">
        <v>229.25999999999999</v>
      </c>
      <c r="I119" s="209"/>
      <c r="J119" s="210">
        <f>ROUND(I119*H119,2)</f>
        <v>0</v>
      </c>
      <c r="K119" s="206" t="s">
        <v>19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133</v>
      </c>
      <c r="AT119" s="215" t="s">
        <v>128</v>
      </c>
      <c r="AU119" s="215" t="s">
        <v>83</v>
      </c>
      <c r="AY119" s="17" t="s">
        <v>126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133</v>
      </c>
      <c r="BM119" s="215" t="s">
        <v>504</v>
      </c>
    </row>
    <row r="120" s="12" customFormat="1" ht="22.8" customHeight="1">
      <c r="A120" s="12"/>
      <c r="B120" s="188"/>
      <c r="C120" s="189"/>
      <c r="D120" s="190" t="s">
        <v>72</v>
      </c>
      <c r="E120" s="202" t="s">
        <v>223</v>
      </c>
      <c r="F120" s="202" t="s">
        <v>224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SUM(P121:P135)</f>
        <v>0</v>
      </c>
      <c r="Q120" s="196"/>
      <c r="R120" s="197">
        <f>SUM(R121:R135)</f>
        <v>10.986700000000001</v>
      </c>
      <c r="S120" s="196"/>
      <c r="T120" s="198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81</v>
      </c>
      <c r="AT120" s="200" t="s">
        <v>72</v>
      </c>
      <c r="AU120" s="200" t="s">
        <v>81</v>
      </c>
      <c r="AY120" s="199" t="s">
        <v>126</v>
      </c>
      <c r="BK120" s="201">
        <f>SUM(BK121:BK135)</f>
        <v>0</v>
      </c>
    </row>
    <row r="121" s="2" customFormat="1" ht="33" customHeight="1">
      <c r="A121" s="38"/>
      <c r="B121" s="39"/>
      <c r="C121" s="204" t="s">
        <v>225</v>
      </c>
      <c r="D121" s="204" t="s">
        <v>128</v>
      </c>
      <c r="E121" s="205" t="s">
        <v>226</v>
      </c>
      <c r="F121" s="206" t="s">
        <v>227</v>
      </c>
      <c r="G121" s="207" t="s">
        <v>186</v>
      </c>
      <c r="H121" s="208">
        <v>4</v>
      </c>
      <c r="I121" s="209"/>
      <c r="J121" s="210">
        <f>ROUND(I121*H121,2)</f>
        <v>0</v>
      </c>
      <c r="K121" s="206" t="s">
        <v>19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0.087417999999999996</v>
      </c>
      <c r="R121" s="213">
        <f>Q121*H121</f>
        <v>0.34967199999999998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133</v>
      </c>
      <c r="AT121" s="215" t="s">
        <v>128</v>
      </c>
      <c r="AU121" s="215" t="s">
        <v>83</v>
      </c>
      <c r="AY121" s="17" t="s">
        <v>126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133</v>
      </c>
      <c r="BM121" s="215" t="s">
        <v>505</v>
      </c>
    </row>
    <row r="122" s="2" customFormat="1" ht="24.15" customHeight="1">
      <c r="A122" s="38"/>
      <c r="B122" s="39"/>
      <c r="C122" s="204" t="s">
        <v>229</v>
      </c>
      <c r="D122" s="204" t="s">
        <v>128</v>
      </c>
      <c r="E122" s="205" t="s">
        <v>230</v>
      </c>
      <c r="F122" s="206" t="s">
        <v>231</v>
      </c>
      <c r="G122" s="207" t="s">
        <v>186</v>
      </c>
      <c r="H122" s="208">
        <v>4</v>
      </c>
      <c r="I122" s="209"/>
      <c r="J122" s="210">
        <f>ROUND(I122*H122,2)</f>
        <v>0</v>
      </c>
      <c r="K122" s="206" t="s">
        <v>132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0.124223</v>
      </c>
      <c r="R122" s="213">
        <f>Q122*H122</f>
        <v>0.496892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133</v>
      </c>
      <c r="AT122" s="215" t="s">
        <v>128</v>
      </c>
      <c r="AU122" s="215" t="s">
        <v>83</v>
      </c>
      <c r="AY122" s="17" t="s">
        <v>126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133</v>
      </c>
      <c r="BM122" s="215" t="s">
        <v>506</v>
      </c>
    </row>
    <row r="123" s="2" customFormat="1">
      <c r="A123" s="38"/>
      <c r="B123" s="39"/>
      <c r="C123" s="40"/>
      <c r="D123" s="217" t="s">
        <v>135</v>
      </c>
      <c r="E123" s="40"/>
      <c r="F123" s="218" t="s">
        <v>233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135</v>
      </c>
      <c r="AU123" s="17" t="s">
        <v>83</v>
      </c>
    </row>
    <row r="124" s="2" customFormat="1" ht="24.15" customHeight="1">
      <c r="A124" s="38"/>
      <c r="B124" s="39"/>
      <c r="C124" s="204" t="s">
        <v>7</v>
      </c>
      <c r="D124" s="204" t="s">
        <v>128</v>
      </c>
      <c r="E124" s="205" t="s">
        <v>234</v>
      </c>
      <c r="F124" s="206" t="s">
        <v>235</v>
      </c>
      <c r="G124" s="207" t="s">
        <v>186</v>
      </c>
      <c r="H124" s="208">
        <v>4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0.029722999999999999</v>
      </c>
      <c r="R124" s="213">
        <f>Q124*H124</f>
        <v>0.118892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133</v>
      </c>
      <c r="AT124" s="215" t="s">
        <v>128</v>
      </c>
      <c r="AU124" s="215" t="s">
        <v>83</v>
      </c>
      <c r="AY124" s="17" t="s">
        <v>126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133</v>
      </c>
      <c r="BM124" s="215" t="s">
        <v>507</v>
      </c>
    </row>
    <row r="125" s="2" customFormat="1" ht="24.15" customHeight="1">
      <c r="A125" s="38"/>
      <c r="B125" s="39"/>
      <c r="C125" s="204" t="s">
        <v>237</v>
      </c>
      <c r="D125" s="204" t="s">
        <v>128</v>
      </c>
      <c r="E125" s="205" t="s">
        <v>238</v>
      </c>
      <c r="F125" s="206" t="s">
        <v>239</v>
      </c>
      <c r="G125" s="207" t="s">
        <v>186</v>
      </c>
      <c r="H125" s="208">
        <v>4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0.029722999999999999</v>
      </c>
      <c r="R125" s="213">
        <f>Q125*H125</f>
        <v>0.118892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133</v>
      </c>
      <c r="AT125" s="215" t="s">
        <v>128</v>
      </c>
      <c r="AU125" s="215" t="s">
        <v>83</v>
      </c>
      <c r="AY125" s="17" t="s">
        <v>126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133</v>
      </c>
      <c r="BM125" s="215" t="s">
        <v>508</v>
      </c>
    </row>
    <row r="126" s="2" customFormat="1" ht="21.75" customHeight="1">
      <c r="A126" s="38"/>
      <c r="B126" s="39"/>
      <c r="C126" s="234" t="s">
        <v>241</v>
      </c>
      <c r="D126" s="234" t="s">
        <v>163</v>
      </c>
      <c r="E126" s="235" t="s">
        <v>242</v>
      </c>
      <c r="F126" s="236" t="s">
        <v>243</v>
      </c>
      <c r="G126" s="237" t="s">
        <v>186</v>
      </c>
      <c r="H126" s="238">
        <v>4</v>
      </c>
      <c r="I126" s="239"/>
      <c r="J126" s="240">
        <f>ROUND(I126*H126,2)</f>
        <v>0</v>
      </c>
      <c r="K126" s="236" t="s">
        <v>19</v>
      </c>
      <c r="L126" s="241"/>
      <c r="M126" s="242" t="s">
        <v>19</v>
      </c>
      <c r="N126" s="243" t="s">
        <v>44</v>
      </c>
      <c r="O126" s="84"/>
      <c r="P126" s="213">
        <f>O126*H126</f>
        <v>0</v>
      </c>
      <c r="Q126" s="213">
        <v>0.111</v>
      </c>
      <c r="R126" s="213">
        <f>Q126*H126</f>
        <v>0.44400000000000001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167</v>
      </c>
      <c r="AT126" s="215" t="s">
        <v>163</v>
      </c>
      <c r="AU126" s="215" t="s">
        <v>83</v>
      </c>
      <c r="AY126" s="17" t="s">
        <v>126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133</v>
      </c>
      <c r="BM126" s="215" t="s">
        <v>509</v>
      </c>
    </row>
    <row r="127" s="2" customFormat="1" ht="24.15" customHeight="1">
      <c r="A127" s="38"/>
      <c r="B127" s="39"/>
      <c r="C127" s="234" t="s">
        <v>245</v>
      </c>
      <c r="D127" s="234" t="s">
        <v>163</v>
      </c>
      <c r="E127" s="235" t="s">
        <v>246</v>
      </c>
      <c r="F127" s="236" t="s">
        <v>247</v>
      </c>
      <c r="G127" s="237" t="s">
        <v>186</v>
      </c>
      <c r="H127" s="238">
        <v>4</v>
      </c>
      <c r="I127" s="239"/>
      <c r="J127" s="240">
        <f>ROUND(I127*H127,2)</f>
        <v>0</v>
      </c>
      <c r="K127" s="236" t="s">
        <v>19</v>
      </c>
      <c r="L127" s="241"/>
      <c r="M127" s="242" t="s">
        <v>19</v>
      </c>
      <c r="N127" s="243" t="s">
        <v>44</v>
      </c>
      <c r="O127" s="84"/>
      <c r="P127" s="213">
        <f>O127*H127</f>
        <v>0</v>
      </c>
      <c r="Q127" s="213">
        <v>0.080000000000000002</v>
      </c>
      <c r="R127" s="213">
        <f>Q127*H127</f>
        <v>0.32000000000000001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167</v>
      </c>
      <c r="AT127" s="215" t="s">
        <v>163</v>
      </c>
      <c r="AU127" s="215" t="s">
        <v>83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133</v>
      </c>
      <c r="BM127" s="215" t="s">
        <v>510</v>
      </c>
    </row>
    <row r="128" s="2" customFormat="1" ht="21.75" customHeight="1">
      <c r="A128" s="38"/>
      <c r="B128" s="39"/>
      <c r="C128" s="234" t="s">
        <v>249</v>
      </c>
      <c r="D128" s="234" t="s">
        <v>163</v>
      </c>
      <c r="E128" s="235" t="s">
        <v>250</v>
      </c>
      <c r="F128" s="236" t="s">
        <v>251</v>
      </c>
      <c r="G128" s="237" t="s">
        <v>186</v>
      </c>
      <c r="H128" s="238">
        <v>4</v>
      </c>
      <c r="I128" s="239"/>
      <c r="J128" s="240">
        <f>ROUND(I128*H128,2)</f>
        <v>0</v>
      </c>
      <c r="K128" s="236" t="s">
        <v>19</v>
      </c>
      <c r="L128" s="241"/>
      <c r="M128" s="242" t="s">
        <v>19</v>
      </c>
      <c r="N128" s="243" t="s">
        <v>44</v>
      </c>
      <c r="O128" s="84"/>
      <c r="P128" s="213">
        <f>O128*H128</f>
        <v>0</v>
      </c>
      <c r="Q128" s="213">
        <v>0.17499999999999999</v>
      </c>
      <c r="R128" s="213">
        <f>Q128*H128</f>
        <v>0.69999999999999996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167</v>
      </c>
      <c r="AT128" s="215" t="s">
        <v>163</v>
      </c>
      <c r="AU128" s="215" t="s">
        <v>83</v>
      </c>
      <c r="AY128" s="17" t="s">
        <v>126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133</v>
      </c>
      <c r="BM128" s="215" t="s">
        <v>511</v>
      </c>
    </row>
    <row r="129" s="2" customFormat="1" ht="21.75" customHeight="1">
      <c r="A129" s="38"/>
      <c r="B129" s="39"/>
      <c r="C129" s="234" t="s">
        <v>253</v>
      </c>
      <c r="D129" s="234" t="s">
        <v>163</v>
      </c>
      <c r="E129" s="235" t="s">
        <v>254</v>
      </c>
      <c r="F129" s="236" t="s">
        <v>255</v>
      </c>
      <c r="G129" s="237" t="s">
        <v>186</v>
      </c>
      <c r="H129" s="238">
        <v>4</v>
      </c>
      <c r="I129" s="239"/>
      <c r="J129" s="240">
        <f>ROUND(I129*H129,2)</f>
        <v>0</v>
      </c>
      <c r="K129" s="236" t="s">
        <v>19</v>
      </c>
      <c r="L129" s="241"/>
      <c r="M129" s="242" t="s">
        <v>19</v>
      </c>
      <c r="N129" s="243" t="s">
        <v>44</v>
      </c>
      <c r="O129" s="84"/>
      <c r="P129" s="213">
        <f>O129*H129</f>
        <v>0</v>
      </c>
      <c r="Q129" s="213">
        <v>0.10000000000000001</v>
      </c>
      <c r="R129" s="213">
        <f>Q129*H129</f>
        <v>0.40000000000000002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167</v>
      </c>
      <c r="AT129" s="215" t="s">
        <v>163</v>
      </c>
      <c r="AU129" s="215" t="s">
        <v>83</v>
      </c>
      <c r="AY129" s="17" t="s">
        <v>126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133</v>
      </c>
      <c r="BM129" s="215" t="s">
        <v>512</v>
      </c>
    </row>
    <row r="130" s="2" customFormat="1" ht="24.15" customHeight="1">
      <c r="A130" s="38"/>
      <c r="B130" s="39"/>
      <c r="C130" s="234" t="s">
        <v>257</v>
      </c>
      <c r="D130" s="234" t="s">
        <v>163</v>
      </c>
      <c r="E130" s="235" t="s">
        <v>258</v>
      </c>
      <c r="F130" s="236" t="s">
        <v>259</v>
      </c>
      <c r="G130" s="237" t="s">
        <v>186</v>
      </c>
      <c r="H130" s="238">
        <v>4</v>
      </c>
      <c r="I130" s="239"/>
      <c r="J130" s="240">
        <f>ROUND(I130*H130,2)</f>
        <v>0</v>
      </c>
      <c r="K130" s="236" t="s">
        <v>19</v>
      </c>
      <c r="L130" s="241"/>
      <c r="M130" s="242" t="s">
        <v>19</v>
      </c>
      <c r="N130" s="243" t="s">
        <v>44</v>
      </c>
      <c r="O130" s="84"/>
      <c r="P130" s="213">
        <f>O130*H130</f>
        <v>0</v>
      </c>
      <c r="Q130" s="213">
        <v>0.027</v>
      </c>
      <c r="R130" s="213">
        <f>Q130*H130</f>
        <v>0.108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167</v>
      </c>
      <c r="AT130" s="215" t="s">
        <v>163</v>
      </c>
      <c r="AU130" s="215" t="s">
        <v>83</v>
      </c>
      <c r="AY130" s="17" t="s">
        <v>126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133</v>
      </c>
      <c r="BM130" s="215" t="s">
        <v>513</v>
      </c>
    </row>
    <row r="131" s="2" customFormat="1" ht="24.15" customHeight="1">
      <c r="A131" s="38"/>
      <c r="B131" s="39"/>
      <c r="C131" s="204" t="s">
        <v>261</v>
      </c>
      <c r="D131" s="204" t="s">
        <v>128</v>
      </c>
      <c r="E131" s="205" t="s">
        <v>262</v>
      </c>
      <c r="F131" s="206" t="s">
        <v>263</v>
      </c>
      <c r="G131" s="207" t="s">
        <v>186</v>
      </c>
      <c r="H131" s="208">
        <v>4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0.217338</v>
      </c>
      <c r="R131" s="213">
        <f>Q131*H131</f>
        <v>0.86935200000000001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133</v>
      </c>
      <c r="AT131" s="215" t="s">
        <v>128</v>
      </c>
      <c r="AU131" s="215" t="s">
        <v>83</v>
      </c>
      <c r="AY131" s="17" t="s">
        <v>126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133</v>
      </c>
      <c r="BM131" s="215" t="s">
        <v>514</v>
      </c>
    </row>
    <row r="132" s="2" customFormat="1" ht="24.15" customHeight="1">
      <c r="A132" s="38"/>
      <c r="B132" s="39"/>
      <c r="C132" s="234" t="s">
        <v>265</v>
      </c>
      <c r="D132" s="234" t="s">
        <v>163</v>
      </c>
      <c r="E132" s="235" t="s">
        <v>266</v>
      </c>
      <c r="F132" s="236" t="s">
        <v>267</v>
      </c>
      <c r="G132" s="237" t="s">
        <v>186</v>
      </c>
      <c r="H132" s="238">
        <v>4</v>
      </c>
      <c r="I132" s="239"/>
      <c r="J132" s="240">
        <f>ROUND(I132*H132,2)</f>
        <v>0</v>
      </c>
      <c r="K132" s="236" t="s">
        <v>132</v>
      </c>
      <c r="L132" s="241"/>
      <c r="M132" s="242" t="s">
        <v>19</v>
      </c>
      <c r="N132" s="243" t="s">
        <v>44</v>
      </c>
      <c r="O132" s="84"/>
      <c r="P132" s="213">
        <f>O132*H132</f>
        <v>0</v>
      </c>
      <c r="Q132" s="213">
        <v>0.0060000000000000001</v>
      </c>
      <c r="R132" s="213">
        <f>Q132*H132</f>
        <v>0.024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167</v>
      </c>
      <c r="AT132" s="215" t="s">
        <v>163</v>
      </c>
      <c r="AU132" s="215" t="s">
        <v>83</v>
      </c>
      <c r="AY132" s="17" t="s">
        <v>126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133</v>
      </c>
      <c r="BM132" s="215" t="s">
        <v>515</v>
      </c>
    </row>
    <row r="133" s="2" customFormat="1" ht="24.15" customHeight="1">
      <c r="A133" s="38"/>
      <c r="B133" s="39"/>
      <c r="C133" s="234" t="s">
        <v>269</v>
      </c>
      <c r="D133" s="234" t="s">
        <v>163</v>
      </c>
      <c r="E133" s="235" t="s">
        <v>270</v>
      </c>
      <c r="F133" s="236" t="s">
        <v>271</v>
      </c>
      <c r="G133" s="237" t="s">
        <v>186</v>
      </c>
      <c r="H133" s="238">
        <v>4</v>
      </c>
      <c r="I133" s="239"/>
      <c r="J133" s="240">
        <f>ROUND(I133*H133,2)</f>
        <v>0</v>
      </c>
      <c r="K133" s="236" t="s">
        <v>19</v>
      </c>
      <c r="L133" s="241"/>
      <c r="M133" s="242" t="s">
        <v>19</v>
      </c>
      <c r="N133" s="243" t="s">
        <v>44</v>
      </c>
      <c r="O133" s="84"/>
      <c r="P133" s="213">
        <f>O133*H133</f>
        <v>0</v>
      </c>
      <c r="Q133" s="213">
        <v>0.108</v>
      </c>
      <c r="R133" s="213">
        <f>Q133*H133</f>
        <v>0.432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167</v>
      </c>
      <c r="AT133" s="215" t="s">
        <v>163</v>
      </c>
      <c r="AU133" s="215" t="s">
        <v>83</v>
      </c>
      <c r="AY133" s="17" t="s">
        <v>126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133</v>
      </c>
      <c r="BM133" s="215" t="s">
        <v>516</v>
      </c>
    </row>
    <row r="134" s="2" customFormat="1" ht="24.15" customHeight="1">
      <c r="A134" s="38"/>
      <c r="B134" s="39"/>
      <c r="C134" s="204" t="s">
        <v>273</v>
      </c>
      <c r="D134" s="204" t="s">
        <v>128</v>
      </c>
      <c r="E134" s="205" t="s">
        <v>274</v>
      </c>
      <c r="F134" s="206" t="s">
        <v>275</v>
      </c>
      <c r="G134" s="207" t="s">
        <v>186</v>
      </c>
      <c r="H134" s="208">
        <v>12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0.42080000000000001</v>
      </c>
      <c r="R134" s="213">
        <f>Q134*H134</f>
        <v>5.0495999999999999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133</v>
      </c>
      <c r="AT134" s="215" t="s">
        <v>128</v>
      </c>
      <c r="AU134" s="215" t="s">
        <v>83</v>
      </c>
      <c r="AY134" s="17" t="s">
        <v>126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133</v>
      </c>
      <c r="BM134" s="215" t="s">
        <v>517</v>
      </c>
    </row>
    <row r="135" s="2" customFormat="1" ht="37.8" customHeight="1">
      <c r="A135" s="38"/>
      <c r="B135" s="39"/>
      <c r="C135" s="204" t="s">
        <v>278</v>
      </c>
      <c r="D135" s="204" t="s">
        <v>128</v>
      </c>
      <c r="E135" s="205" t="s">
        <v>438</v>
      </c>
      <c r="F135" s="206" t="s">
        <v>439</v>
      </c>
      <c r="G135" s="207" t="s">
        <v>186</v>
      </c>
      <c r="H135" s="208">
        <v>5</v>
      </c>
      <c r="I135" s="209"/>
      <c r="J135" s="210">
        <f>ROUND(I135*H135,2)</f>
        <v>0</v>
      </c>
      <c r="K135" s="206" t="s">
        <v>19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0.31108000000000002</v>
      </c>
      <c r="R135" s="213">
        <f>Q135*H135</f>
        <v>1.5554000000000001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133</v>
      </c>
      <c r="AT135" s="215" t="s">
        <v>128</v>
      </c>
      <c r="AU135" s="215" t="s">
        <v>83</v>
      </c>
      <c r="AY135" s="17" t="s">
        <v>126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133</v>
      </c>
      <c r="BM135" s="215" t="s">
        <v>518</v>
      </c>
    </row>
    <row r="136" s="12" customFormat="1" ht="22.8" customHeight="1">
      <c r="A136" s="12"/>
      <c r="B136" s="188"/>
      <c r="C136" s="189"/>
      <c r="D136" s="190" t="s">
        <v>72</v>
      </c>
      <c r="E136" s="202" t="s">
        <v>174</v>
      </c>
      <c r="F136" s="202" t="s">
        <v>277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SUM(P137:P138)</f>
        <v>0</v>
      </c>
      <c r="Q136" s="196"/>
      <c r="R136" s="197">
        <f>SUM(R137:R138)</f>
        <v>2.0979E-05</v>
      </c>
      <c r="S136" s="196"/>
      <c r="T136" s="198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81</v>
      </c>
      <c r="AT136" s="200" t="s">
        <v>72</v>
      </c>
      <c r="AU136" s="200" t="s">
        <v>81</v>
      </c>
      <c r="AY136" s="199" t="s">
        <v>126</v>
      </c>
      <c r="BK136" s="201">
        <f>SUM(BK137:BK138)</f>
        <v>0</v>
      </c>
    </row>
    <row r="137" s="2" customFormat="1" ht="24.15" customHeight="1">
      <c r="A137" s="38"/>
      <c r="B137" s="39"/>
      <c r="C137" s="204" t="s">
        <v>283</v>
      </c>
      <c r="D137" s="204" t="s">
        <v>128</v>
      </c>
      <c r="E137" s="205" t="s">
        <v>293</v>
      </c>
      <c r="F137" s="206" t="s">
        <v>294</v>
      </c>
      <c r="G137" s="207" t="s">
        <v>177</v>
      </c>
      <c r="H137" s="208">
        <v>16.199999999999999</v>
      </c>
      <c r="I137" s="209"/>
      <c r="J137" s="210">
        <f>ROUND(I137*H137,2)</f>
        <v>0</v>
      </c>
      <c r="K137" s="206" t="s">
        <v>132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1.2950000000000001E-06</v>
      </c>
      <c r="R137" s="213">
        <f>Q137*H137</f>
        <v>2.0979E-05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83</v>
      </c>
      <c r="AY137" s="17" t="s">
        <v>126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133</v>
      </c>
      <c r="BM137" s="215" t="s">
        <v>519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296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83</v>
      </c>
    </row>
    <row r="139" s="12" customFormat="1" ht="22.8" customHeight="1">
      <c r="A139" s="12"/>
      <c r="B139" s="188"/>
      <c r="C139" s="189"/>
      <c r="D139" s="190" t="s">
        <v>72</v>
      </c>
      <c r="E139" s="202" t="s">
        <v>303</v>
      </c>
      <c r="F139" s="202" t="s">
        <v>304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SUM(P140:P149)</f>
        <v>0</v>
      </c>
      <c r="Q139" s="196"/>
      <c r="R139" s="197">
        <f>SUM(R140:R149)</f>
        <v>0.0044949005999999989</v>
      </c>
      <c r="S139" s="196"/>
      <c r="T139" s="198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81</v>
      </c>
      <c r="AT139" s="200" t="s">
        <v>72</v>
      </c>
      <c r="AU139" s="200" t="s">
        <v>81</v>
      </c>
      <c r="AY139" s="199" t="s">
        <v>126</v>
      </c>
      <c r="BK139" s="201">
        <f>SUM(BK140:BK149)</f>
        <v>0</v>
      </c>
    </row>
    <row r="140" s="2" customFormat="1" ht="37.8" customHeight="1">
      <c r="A140" s="38"/>
      <c r="B140" s="39"/>
      <c r="C140" s="204" t="s">
        <v>287</v>
      </c>
      <c r="D140" s="204" t="s">
        <v>128</v>
      </c>
      <c r="E140" s="205" t="s">
        <v>311</v>
      </c>
      <c r="F140" s="206" t="s">
        <v>312</v>
      </c>
      <c r="G140" s="207" t="s">
        <v>177</v>
      </c>
      <c r="H140" s="208">
        <v>16.199999999999999</v>
      </c>
      <c r="I140" s="209"/>
      <c r="J140" s="210">
        <f>ROUND(I140*H140,2)</f>
        <v>0</v>
      </c>
      <c r="K140" s="206" t="s">
        <v>19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1.863E-06</v>
      </c>
      <c r="R140" s="213">
        <f>Q140*H140</f>
        <v>3.0180599999999997E-05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209</v>
      </c>
      <c r="AT140" s="215" t="s">
        <v>128</v>
      </c>
      <c r="AU140" s="215" t="s">
        <v>83</v>
      </c>
      <c r="AY140" s="17" t="s">
        <v>126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209</v>
      </c>
      <c r="BM140" s="215" t="s">
        <v>520</v>
      </c>
    </row>
    <row r="141" s="2" customFormat="1" ht="55.5" customHeight="1">
      <c r="A141" s="38"/>
      <c r="B141" s="39"/>
      <c r="C141" s="204" t="s">
        <v>292</v>
      </c>
      <c r="D141" s="204" t="s">
        <v>128</v>
      </c>
      <c r="E141" s="205" t="s">
        <v>315</v>
      </c>
      <c r="F141" s="206" t="s">
        <v>316</v>
      </c>
      <c r="G141" s="207" t="s">
        <v>177</v>
      </c>
      <c r="H141" s="208">
        <v>16.199999999999999</v>
      </c>
      <c r="I141" s="209"/>
      <c r="J141" s="210">
        <f>ROUND(I141*H141,2)</f>
        <v>0</v>
      </c>
      <c r="K141" s="206" t="s">
        <v>19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0.00027559999999999998</v>
      </c>
      <c r="R141" s="213">
        <f>Q141*H141</f>
        <v>0.0044647199999999993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133</v>
      </c>
      <c r="AT141" s="215" t="s">
        <v>128</v>
      </c>
      <c r="AU141" s="215" t="s">
        <v>83</v>
      </c>
      <c r="AY141" s="17" t="s">
        <v>126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133</v>
      </c>
      <c r="BM141" s="215" t="s">
        <v>521</v>
      </c>
    </row>
    <row r="142" s="2" customFormat="1" ht="37.8" customHeight="1">
      <c r="A142" s="38"/>
      <c r="B142" s="39"/>
      <c r="C142" s="204" t="s">
        <v>298</v>
      </c>
      <c r="D142" s="204" t="s">
        <v>128</v>
      </c>
      <c r="E142" s="205" t="s">
        <v>319</v>
      </c>
      <c r="F142" s="206" t="s">
        <v>320</v>
      </c>
      <c r="G142" s="207" t="s">
        <v>166</v>
      </c>
      <c r="H142" s="208">
        <v>204.46000000000001</v>
      </c>
      <c r="I142" s="209"/>
      <c r="J142" s="210">
        <f>ROUND(I142*H142,2)</f>
        <v>0</v>
      </c>
      <c r="K142" s="206" t="s">
        <v>19</v>
      </c>
      <c r="L142" s="44"/>
      <c r="M142" s="211" t="s">
        <v>19</v>
      </c>
      <c r="N142" s="212" t="s">
        <v>44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133</v>
      </c>
      <c r="AT142" s="215" t="s">
        <v>128</v>
      </c>
      <c r="AU142" s="215" t="s">
        <v>83</v>
      </c>
      <c r="AY142" s="17" t="s">
        <v>126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133</v>
      </c>
      <c r="BM142" s="215" t="s">
        <v>522</v>
      </c>
    </row>
    <row r="143" s="2" customFormat="1" ht="49.05" customHeight="1">
      <c r="A143" s="38"/>
      <c r="B143" s="39"/>
      <c r="C143" s="204" t="s">
        <v>305</v>
      </c>
      <c r="D143" s="204" t="s">
        <v>128</v>
      </c>
      <c r="E143" s="205" t="s">
        <v>323</v>
      </c>
      <c r="F143" s="206" t="s">
        <v>324</v>
      </c>
      <c r="G143" s="207" t="s">
        <v>166</v>
      </c>
      <c r="H143" s="208">
        <v>613.38</v>
      </c>
      <c r="I143" s="209"/>
      <c r="J143" s="210">
        <f>ROUND(I143*H143,2)</f>
        <v>0</v>
      </c>
      <c r="K143" s="206" t="s">
        <v>19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133</v>
      </c>
      <c r="AT143" s="215" t="s">
        <v>128</v>
      </c>
      <c r="AU143" s="215" t="s">
        <v>83</v>
      </c>
      <c r="AY143" s="17" t="s">
        <v>126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133</v>
      </c>
      <c r="BM143" s="215" t="s">
        <v>523</v>
      </c>
    </row>
    <row r="144" s="13" customFormat="1">
      <c r="A144" s="13"/>
      <c r="B144" s="222"/>
      <c r="C144" s="223"/>
      <c r="D144" s="224" t="s">
        <v>142</v>
      </c>
      <c r="E144" s="223"/>
      <c r="F144" s="226" t="s">
        <v>524</v>
      </c>
      <c r="G144" s="223"/>
      <c r="H144" s="227">
        <v>613.38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142</v>
      </c>
      <c r="AU144" s="233" t="s">
        <v>83</v>
      </c>
      <c r="AV144" s="13" t="s">
        <v>83</v>
      </c>
      <c r="AW144" s="13" t="s">
        <v>4</v>
      </c>
      <c r="AX144" s="13" t="s">
        <v>81</v>
      </c>
      <c r="AY144" s="233" t="s">
        <v>126</v>
      </c>
    </row>
    <row r="145" s="2" customFormat="1" ht="24.15" customHeight="1">
      <c r="A145" s="38"/>
      <c r="B145" s="39"/>
      <c r="C145" s="204" t="s">
        <v>310</v>
      </c>
      <c r="D145" s="204" t="s">
        <v>128</v>
      </c>
      <c r="E145" s="205" t="s">
        <v>328</v>
      </c>
      <c r="F145" s="206" t="s">
        <v>329</v>
      </c>
      <c r="G145" s="207" t="s">
        <v>166</v>
      </c>
      <c r="H145" s="208">
        <v>204.46000000000001</v>
      </c>
      <c r="I145" s="209"/>
      <c r="J145" s="210">
        <f>ROUND(I145*H145,2)</f>
        <v>0</v>
      </c>
      <c r="K145" s="206" t="s">
        <v>132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133</v>
      </c>
      <c r="AT145" s="215" t="s">
        <v>128</v>
      </c>
      <c r="AU145" s="215" t="s">
        <v>83</v>
      </c>
      <c r="AY145" s="17" t="s">
        <v>126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133</v>
      </c>
      <c r="BM145" s="215" t="s">
        <v>525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331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83</v>
      </c>
    </row>
    <row r="147" s="2" customFormat="1" ht="44.25" customHeight="1">
      <c r="A147" s="38"/>
      <c r="B147" s="39"/>
      <c r="C147" s="204" t="s">
        <v>314</v>
      </c>
      <c r="D147" s="204" t="s">
        <v>128</v>
      </c>
      <c r="E147" s="205" t="s">
        <v>333</v>
      </c>
      <c r="F147" s="206" t="s">
        <v>334</v>
      </c>
      <c r="G147" s="207" t="s">
        <v>166</v>
      </c>
      <c r="H147" s="208">
        <v>2.9169999999999998</v>
      </c>
      <c r="I147" s="209"/>
      <c r="J147" s="210">
        <f>ROUND(I147*H147,2)</f>
        <v>0</v>
      </c>
      <c r="K147" s="206" t="s">
        <v>19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133</v>
      </c>
      <c r="AT147" s="215" t="s">
        <v>128</v>
      </c>
      <c r="AU147" s="215" t="s">
        <v>83</v>
      </c>
      <c r="AY147" s="17" t="s">
        <v>126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133</v>
      </c>
      <c r="BM147" s="215" t="s">
        <v>526</v>
      </c>
    </row>
    <row r="148" s="13" customFormat="1">
      <c r="A148" s="13"/>
      <c r="B148" s="222"/>
      <c r="C148" s="223"/>
      <c r="D148" s="224" t="s">
        <v>142</v>
      </c>
      <c r="E148" s="225" t="s">
        <v>19</v>
      </c>
      <c r="F148" s="226" t="s">
        <v>527</v>
      </c>
      <c r="G148" s="223"/>
      <c r="H148" s="227">
        <v>2.9169999999999998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142</v>
      </c>
      <c r="AU148" s="233" t="s">
        <v>83</v>
      </c>
      <c r="AV148" s="13" t="s">
        <v>83</v>
      </c>
      <c r="AW148" s="13" t="s">
        <v>35</v>
      </c>
      <c r="AX148" s="13" t="s">
        <v>81</v>
      </c>
      <c r="AY148" s="233" t="s">
        <v>126</v>
      </c>
    </row>
    <row r="149" s="2" customFormat="1" ht="44.25" customHeight="1">
      <c r="A149" s="38"/>
      <c r="B149" s="39"/>
      <c r="C149" s="204" t="s">
        <v>318</v>
      </c>
      <c r="D149" s="204" t="s">
        <v>128</v>
      </c>
      <c r="E149" s="205" t="s">
        <v>338</v>
      </c>
      <c r="F149" s="206" t="s">
        <v>339</v>
      </c>
      <c r="G149" s="207" t="s">
        <v>166</v>
      </c>
      <c r="H149" s="208">
        <v>202.262</v>
      </c>
      <c r="I149" s="209"/>
      <c r="J149" s="210">
        <f>ROUND(I149*H149,2)</f>
        <v>0</v>
      </c>
      <c r="K149" s="206" t="s">
        <v>19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133</v>
      </c>
      <c r="AT149" s="215" t="s">
        <v>128</v>
      </c>
      <c r="AU149" s="215" t="s">
        <v>83</v>
      </c>
      <c r="AY149" s="17" t="s">
        <v>126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133</v>
      </c>
      <c r="BM149" s="215" t="s">
        <v>528</v>
      </c>
    </row>
    <row r="150" s="12" customFormat="1" ht="25.92" customHeight="1">
      <c r="A150" s="12"/>
      <c r="B150" s="188"/>
      <c r="C150" s="189"/>
      <c r="D150" s="190" t="s">
        <v>72</v>
      </c>
      <c r="E150" s="191" t="s">
        <v>341</v>
      </c>
      <c r="F150" s="191" t="s">
        <v>529</v>
      </c>
      <c r="G150" s="189"/>
      <c r="H150" s="189"/>
      <c r="I150" s="192"/>
      <c r="J150" s="193">
        <f>BK150</f>
        <v>0</v>
      </c>
      <c r="K150" s="189"/>
      <c r="L150" s="194"/>
      <c r="M150" s="195"/>
      <c r="N150" s="196"/>
      <c r="O150" s="196"/>
      <c r="P150" s="197">
        <f>SUM(P151:P178)</f>
        <v>0</v>
      </c>
      <c r="Q150" s="196"/>
      <c r="R150" s="197">
        <f>SUM(R151:R178)</f>
        <v>435.6387924</v>
      </c>
      <c r="S150" s="196"/>
      <c r="T150" s="198">
        <f>SUM(T151:T178)</f>
        <v>51.704800000000006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9" t="s">
        <v>81</v>
      </c>
      <c r="AT150" s="200" t="s">
        <v>72</v>
      </c>
      <c r="AU150" s="200" t="s">
        <v>73</v>
      </c>
      <c r="AY150" s="199" t="s">
        <v>126</v>
      </c>
      <c r="BK150" s="201">
        <f>SUM(BK151:BK178)</f>
        <v>0</v>
      </c>
    </row>
    <row r="151" s="2" customFormat="1" ht="55.5" customHeight="1">
      <c r="A151" s="38"/>
      <c r="B151" s="39"/>
      <c r="C151" s="204" t="s">
        <v>322</v>
      </c>
      <c r="D151" s="204" t="s">
        <v>128</v>
      </c>
      <c r="E151" s="205" t="s">
        <v>344</v>
      </c>
      <c r="F151" s="206" t="s">
        <v>345</v>
      </c>
      <c r="G151" s="207" t="s">
        <v>131</v>
      </c>
      <c r="H151" s="208">
        <v>527.60000000000002</v>
      </c>
      <c r="I151" s="209"/>
      <c r="J151" s="210">
        <f>ROUND(I151*H151,2)</f>
        <v>0</v>
      </c>
      <c r="K151" s="206" t="s">
        <v>132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0.098000000000000004</v>
      </c>
      <c r="T151" s="214">
        <f>S151*H151</f>
        <v>51.704800000000006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133</v>
      </c>
      <c r="AT151" s="215" t="s">
        <v>128</v>
      </c>
      <c r="AU151" s="215" t="s">
        <v>81</v>
      </c>
      <c r="AY151" s="17" t="s">
        <v>126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133</v>
      </c>
      <c r="BM151" s="215" t="s">
        <v>530</v>
      </c>
    </row>
    <row r="152" s="2" customFormat="1">
      <c r="A152" s="38"/>
      <c r="B152" s="39"/>
      <c r="C152" s="40"/>
      <c r="D152" s="217" t="s">
        <v>135</v>
      </c>
      <c r="E152" s="40"/>
      <c r="F152" s="218" t="s">
        <v>347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81</v>
      </c>
    </row>
    <row r="153" s="2" customFormat="1">
      <c r="A153" s="38"/>
      <c r="B153" s="39"/>
      <c r="C153" s="40"/>
      <c r="D153" s="224" t="s">
        <v>200</v>
      </c>
      <c r="E153" s="40"/>
      <c r="F153" s="244" t="s">
        <v>208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200</v>
      </c>
      <c r="AU153" s="17" t="s">
        <v>81</v>
      </c>
    </row>
    <row r="154" s="2" customFormat="1" ht="33" customHeight="1">
      <c r="A154" s="38"/>
      <c r="B154" s="39"/>
      <c r="C154" s="204" t="s">
        <v>327</v>
      </c>
      <c r="D154" s="204" t="s">
        <v>128</v>
      </c>
      <c r="E154" s="205" t="s">
        <v>349</v>
      </c>
      <c r="F154" s="206" t="s">
        <v>350</v>
      </c>
      <c r="G154" s="207" t="s">
        <v>139</v>
      </c>
      <c r="H154" s="208">
        <v>158.28</v>
      </c>
      <c r="I154" s="209"/>
      <c r="J154" s="210">
        <f>ROUND(I154*H154,2)</f>
        <v>0</v>
      </c>
      <c r="K154" s="206" t="s">
        <v>132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133</v>
      </c>
      <c r="AT154" s="215" t="s">
        <v>128</v>
      </c>
      <c r="AU154" s="215" t="s">
        <v>81</v>
      </c>
      <c r="AY154" s="17" t="s">
        <v>126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133</v>
      </c>
      <c r="BM154" s="215" t="s">
        <v>531</v>
      </c>
    </row>
    <row r="155" s="2" customFormat="1">
      <c r="A155" s="38"/>
      <c r="B155" s="39"/>
      <c r="C155" s="40"/>
      <c r="D155" s="217" t="s">
        <v>135</v>
      </c>
      <c r="E155" s="40"/>
      <c r="F155" s="218" t="s">
        <v>352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81</v>
      </c>
    </row>
    <row r="156" s="13" customFormat="1">
      <c r="A156" s="13"/>
      <c r="B156" s="222"/>
      <c r="C156" s="223"/>
      <c r="D156" s="224" t="s">
        <v>142</v>
      </c>
      <c r="E156" s="225" t="s">
        <v>19</v>
      </c>
      <c r="F156" s="226" t="s">
        <v>532</v>
      </c>
      <c r="G156" s="223"/>
      <c r="H156" s="227">
        <v>158.28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142</v>
      </c>
      <c r="AU156" s="233" t="s">
        <v>81</v>
      </c>
      <c r="AV156" s="13" t="s">
        <v>83</v>
      </c>
      <c r="AW156" s="13" t="s">
        <v>35</v>
      </c>
      <c r="AX156" s="13" t="s">
        <v>81</v>
      </c>
      <c r="AY156" s="233" t="s">
        <v>126</v>
      </c>
    </row>
    <row r="157" s="2" customFormat="1" ht="62.7" customHeight="1">
      <c r="A157" s="38"/>
      <c r="B157" s="39"/>
      <c r="C157" s="204" t="s">
        <v>332</v>
      </c>
      <c r="D157" s="204" t="s">
        <v>128</v>
      </c>
      <c r="E157" s="205" t="s">
        <v>355</v>
      </c>
      <c r="F157" s="206" t="s">
        <v>146</v>
      </c>
      <c r="G157" s="207" t="s">
        <v>139</v>
      </c>
      <c r="H157" s="208">
        <v>158.28</v>
      </c>
      <c r="I157" s="209"/>
      <c r="J157" s="210">
        <f>ROUND(I157*H157,2)</f>
        <v>0</v>
      </c>
      <c r="K157" s="206" t="s">
        <v>19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133</v>
      </c>
      <c r="AT157" s="215" t="s">
        <v>128</v>
      </c>
      <c r="AU157" s="215" t="s">
        <v>81</v>
      </c>
      <c r="AY157" s="17" t="s">
        <v>126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133</v>
      </c>
      <c r="BM157" s="215" t="s">
        <v>533</v>
      </c>
    </row>
    <row r="158" s="2" customFormat="1" ht="44.25" customHeight="1">
      <c r="A158" s="38"/>
      <c r="B158" s="39"/>
      <c r="C158" s="204" t="s">
        <v>337</v>
      </c>
      <c r="D158" s="204" t="s">
        <v>128</v>
      </c>
      <c r="E158" s="205" t="s">
        <v>358</v>
      </c>
      <c r="F158" s="206" t="s">
        <v>150</v>
      </c>
      <c r="G158" s="207" t="s">
        <v>139</v>
      </c>
      <c r="H158" s="208">
        <v>158.28</v>
      </c>
      <c r="I158" s="209"/>
      <c r="J158" s="210">
        <f>ROUND(I158*H158,2)</f>
        <v>0</v>
      </c>
      <c r="K158" s="206" t="s">
        <v>19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133</v>
      </c>
      <c r="AT158" s="215" t="s">
        <v>128</v>
      </c>
      <c r="AU158" s="215" t="s">
        <v>81</v>
      </c>
      <c r="AY158" s="17" t="s">
        <v>126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133</v>
      </c>
      <c r="BM158" s="215" t="s">
        <v>534</v>
      </c>
    </row>
    <row r="159" s="2" customFormat="1" ht="24.15" customHeight="1">
      <c r="A159" s="38"/>
      <c r="B159" s="39"/>
      <c r="C159" s="204" t="s">
        <v>343</v>
      </c>
      <c r="D159" s="204" t="s">
        <v>128</v>
      </c>
      <c r="E159" s="205" t="s">
        <v>361</v>
      </c>
      <c r="F159" s="206" t="s">
        <v>362</v>
      </c>
      <c r="G159" s="207" t="s">
        <v>131</v>
      </c>
      <c r="H159" s="208">
        <v>527.60000000000002</v>
      </c>
      <c r="I159" s="209"/>
      <c r="J159" s="210">
        <f>ROUND(I159*H159,2)</f>
        <v>0</v>
      </c>
      <c r="K159" s="206" t="s">
        <v>132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133</v>
      </c>
      <c r="AT159" s="215" t="s">
        <v>128</v>
      </c>
      <c r="AU159" s="215" t="s">
        <v>81</v>
      </c>
      <c r="AY159" s="17" t="s">
        <v>126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133</v>
      </c>
      <c r="BM159" s="215" t="s">
        <v>535</v>
      </c>
    </row>
    <row r="160" s="2" customFormat="1">
      <c r="A160" s="38"/>
      <c r="B160" s="39"/>
      <c r="C160" s="40"/>
      <c r="D160" s="217" t="s">
        <v>135</v>
      </c>
      <c r="E160" s="40"/>
      <c r="F160" s="218" t="s">
        <v>364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81</v>
      </c>
    </row>
    <row r="161" s="2" customFormat="1" ht="37.8" customHeight="1">
      <c r="A161" s="38"/>
      <c r="B161" s="39"/>
      <c r="C161" s="204" t="s">
        <v>348</v>
      </c>
      <c r="D161" s="204" t="s">
        <v>128</v>
      </c>
      <c r="E161" s="205" t="s">
        <v>366</v>
      </c>
      <c r="F161" s="206" t="s">
        <v>367</v>
      </c>
      <c r="G161" s="207" t="s">
        <v>131</v>
      </c>
      <c r="H161" s="208">
        <v>527.60000000000002</v>
      </c>
      <c r="I161" s="209"/>
      <c r="J161" s="210">
        <f>ROUND(I161*H161,2)</f>
        <v>0</v>
      </c>
      <c r="K161" s="206" t="s">
        <v>19</v>
      </c>
      <c r="L161" s="44"/>
      <c r="M161" s="211" t="s">
        <v>19</v>
      </c>
      <c r="N161" s="212" t="s">
        <v>44</v>
      </c>
      <c r="O161" s="84"/>
      <c r="P161" s="213">
        <f>O161*H161</f>
        <v>0</v>
      </c>
      <c r="Q161" s="213">
        <v>9.8999999999999994E-05</v>
      </c>
      <c r="R161" s="213">
        <f>Q161*H161</f>
        <v>0.052232399999999998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133</v>
      </c>
      <c r="AT161" s="215" t="s">
        <v>128</v>
      </c>
      <c r="AU161" s="215" t="s">
        <v>81</v>
      </c>
      <c r="AY161" s="17" t="s">
        <v>126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133</v>
      </c>
      <c r="BM161" s="215" t="s">
        <v>536</v>
      </c>
    </row>
    <row r="162" s="2" customFormat="1" ht="24.15" customHeight="1">
      <c r="A162" s="38"/>
      <c r="B162" s="39"/>
      <c r="C162" s="234" t="s">
        <v>354</v>
      </c>
      <c r="D162" s="234" t="s">
        <v>163</v>
      </c>
      <c r="E162" s="235" t="s">
        <v>370</v>
      </c>
      <c r="F162" s="236" t="s">
        <v>371</v>
      </c>
      <c r="G162" s="237" t="s">
        <v>131</v>
      </c>
      <c r="H162" s="238">
        <v>580.36000000000001</v>
      </c>
      <c r="I162" s="239"/>
      <c r="J162" s="240">
        <f>ROUND(I162*H162,2)</f>
        <v>0</v>
      </c>
      <c r="K162" s="236" t="s">
        <v>19</v>
      </c>
      <c r="L162" s="241"/>
      <c r="M162" s="242" t="s">
        <v>19</v>
      </c>
      <c r="N162" s="243" t="s">
        <v>44</v>
      </c>
      <c r="O162" s="84"/>
      <c r="P162" s="213">
        <f>O162*H162</f>
        <v>0</v>
      </c>
      <c r="Q162" s="213">
        <v>0.00029999999999999997</v>
      </c>
      <c r="R162" s="213">
        <f>Q162*H162</f>
        <v>0.17410799999999999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167</v>
      </c>
      <c r="AT162" s="215" t="s">
        <v>163</v>
      </c>
      <c r="AU162" s="215" t="s">
        <v>81</v>
      </c>
      <c r="AY162" s="17" t="s">
        <v>126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133</v>
      </c>
      <c r="BM162" s="215" t="s">
        <v>537</v>
      </c>
    </row>
    <row r="163" s="13" customFormat="1">
      <c r="A163" s="13"/>
      <c r="B163" s="222"/>
      <c r="C163" s="223"/>
      <c r="D163" s="224" t="s">
        <v>142</v>
      </c>
      <c r="E163" s="223"/>
      <c r="F163" s="226" t="s">
        <v>538</v>
      </c>
      <c r="G163" s="223"/>
      <c r="H163" s="227">
        <v>580.36000000000001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142</v>
      </c>
      <c r="AU163" s="233" t="s">
        <v>81</v>
      </c>
      <c r="AV163" s="13" t="s">
        <v>83</v>
      </c>
      <c r="AW163" s="13" t="s">
        <v>4</v>
      </c>
      <c r="AX163" s="13" t="s">
        <v>81</v>
      </c>
      <c r="AY163" s="233" t="s">
        <v>126</v>
      </c>
    </row>
    <row r="164" s="2" customFormat="1" ht="33" customHeight="1">
      <c r="A164" s="38"/>
      <c r="B164" s="39"/>
      <c r="C164" s="204" t="s">
        <v>357</v>
      </c>
      <c r="D164" s="204" t="s">
        <v>128</v>
      </c>
      <c r="E164" s="205" t="s">
        <v>375</v>
      </c>
      <c r="F164" s="206" t="s">
        <v>376</v>
      </c>
      <c r="G164" s="207" t="s">
        <v>131</v>
      </c>
      <c r="H164" s="208">
        <v>527.60000000000002</v>
      </c>
      <c r="I164" s="209"/>
      <c r="J164" s="210">
        <f>ROUND(I164*H164,2)</f>
        <v>0</v>
      </c>
      <c r="K164" s="206" t="s">
        <v>132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0.68999999999999995</v>
      </c>
      <c r="R164" s="213">
        <f>Q164*H164</f>
        <v>364.04399999999998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133</v>
      </c>
      <c r="AT164" s="215" t="s">
        <v>128</v>
      </c>
      <c r="AU164" s="215" t="s">
        <v>81</v>
      </c>
      <c r="AY164" s="17" t="s">
        <v>126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133</v>
      </c>
      <c r="BM164" s="215" t="s">
        <v>539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378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81</v>
      </c>
    </row>
    <row r="166" s="2" customFormat="1" ht="24.15" customHeight="1">
      <c r="A166" s="38"/>
      <c r="B166" s="39"/>
      <c r="C166" s="204" t="s">
        <v>360</v>
      </c>
      <c r="D166" s="204" t="s">
        <v>128</v>
      </c>
      <c r="E166" s="205" t="s">
        <v>380</v>
      </c>
      <c r="F166" s="206" t="s">
        <v>381</v>
      </c>
      <c r="G166" s="207" t="s">
        <v>131</v>
      </c>
      <c r="H166" s="208">
        <v>527.60000000000002</v>
      </c>
      <c r="I166" s="209"/>
      <c r="J166" s="210">
        <f>ROUND(I166*H166,2)</f>
        <v>0</v>
      </c>
      <c r="K166" s="206" t="s">
        <v>132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0.0056100000000000004</v>
      </c>
      <c r="R166" s="213">
        <f>Q166*H166</f>
        <v>2.9598360000000001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133</v>
      </c>
      <c r="AT166" s="215" t="s">
        <v>128</v>
      </c>
      <c r="AU166" s="215" t="s">
        <v>81</v>
      </c>
      <c r="AY166" s="17" t="s">
        <v>126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133</v>
      </c>
      <c r="BM166" s="215" t="s">
        <v>540</v>
      </c>
    </row>
    <row r="167" s="2" customFormat="1">
      <c r="A167" s="38"/>
      <c r="B167" s="39"/>
      <c r="C167" s="40"/>
      <c r="D167" s="217" t="s">
        <v>135</v>
      </c>
      <c r="E167" s="40"/>
      <c r="F167" s="218" t="s">
        <v>383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135</v>
      </c>
      <c r="AU167" s="17" t="s">
        <v>81</v>
      </c>
    </row>
    <row r="168" s="2" customFormat="1" ht="44.25" customHeight="1">
      <c r="A168" s="38"/>
      <c r="B168" s="39"/>
      <c r="C168" s="204" t="s">
        <v>365</v>
      </c>
      <c r="D168" s="204" t="s">
        <v>128</v>
      </c>
      <c r="E168" s="205" t="s">
        <v>385</v>
      </c>
      <c r="F168" s="206" t="s">
        <v>386</v>
      </c>
      <c r="G168" s="207" t="s">
        <v>131</v>
      </c>
      <c r="H168" s="208">
        <v>527.60000000000002</v>
      </c>
      <c r="I168" s="209"/>
      <c r="J168" s="210">
        <f>ROUND(I168*H168,2)</f>
        <v>0</v>
      </c>
      <c r="K168" s="206" t="s">
        <v>132</v>
      </c>
      <c r="L168" s="44"/>
      <c r="M168" s="211" t="s">
        <v>19</v>
      </c>
      <c r="N168" s="212" t="s">
        <v>44</v>
      </c>
      <c r="O168" s="84"/>
      <c r="P168" s="213">
        <f>O168*H168</f>
        <v>0</v>
      </c>
      <c r="Q168" s="213">
        <v>0.12966</v>
      </c>
      <c r="R168" s="213">
        <f>Q168*H168</f>
        <v>68.408615999999995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133</v>
      </c>
      <c r="AT168" s="215" t="s">
        <v>128</v>
      </c>
      <c r="AU168" s="215" t="s">
        <v>81</v>
      </c>
      <c r="AY168" s="17" t="s">
        <v>126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133</v>
      </c>
      <c r="BM168" s="215" t="s">
        <v>541</v>
      </c>
    </row>
    <row r="169" s="2" customFormat="1">
      <c r="A169" s="38"/>
      <c r="B169" s="39"/>
      <c r="C169" s="40"/>
      <c r="D169" s="217" t="s">
        <v>135</v>
      </c>
      <c r="E169" s="40"/>
      <c r="F169" s="218" t="s">
        <v>388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81</v>
      </c>
    </row>
    <row r="170" s="2" customFormat="1" ht="37.8" customHeight="1">
      <c r="A170" s="38"/>
      <c r="B170" s="39"/>
      <c r="C170" s="204" t="s">
        <v>369</v>
      </c>
      <c r="D170" s="204" t="s">
        <v>128</v>
      </c>
      <c r="E170" s="205" t="s">
        <v>319</v>
      </c>
      <c r="F170" s="206" t="s">
        <v>320</v>
      </c>
      <c r="G170" s="207" t="s">
        <v>166</v>
      </c>
      <c r="H170" s="208">
        <v>51.704999999999998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133</v>
      </c>
      <c r="AT170" s="215" t="s">
        <v>128</v>
      </c>
      <c r="AU170" s="215" t="s">
        <v>81</v>
      </c>
      <c r="AY170" s="17" t="s">
        <v>126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133</v>
      </c>
      <c r="BM170" s="215" t="s">
        <v>542</v>
      </c>
    </row>
    <row r="171" s="2" customFormat="1" ht="49.05" customHeight="1">
      <c r="A171" s="38"/>
      <c r="B171" s="39"/>
      <c r="C171" s="204" t="s">
        <v>374</v>
      </c>
      <c r="D171" s="204" t="s">
        <v>128</v>
      </c>
      <c r="E171" s="205" t="s">
        <v>323</v>
      </c>
      <c r="F171" s="206" t="s">
        <v>324</v>
      </c>
      <c r="G171" s="207" t="s">
        <v>166</v>
      </c>
      <c r="H171" s="208">
        <v>155.11500000000001</v>
      </c>
      <c r="I171" s="209"/>
      <c r="J171" s="210">
        <f>ROUND(I171*H171,2)</f>
        <v>0</v>
      </c>
      <c r="K171" s="206" t="s">
        <v>19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133</v>
      </c>
      <c r="AT171" s="215" t="s">
        <v>128</v>
      </c>
      <c r="AU171" s="215" t="s">
        <v>81</v>
      </c>
      <c r="AY171" s="17" t="s">
        <v>126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133</v>
      </c>
      <c r="BM171" s="215" t="s">
        <v>543</v>
      </c>
    </row>
    <row r="172" s="13" customFormat="1">
      <c r="A172" s="13"/>
      <c r="B172" s="222"/>
      <c r="C172" s="223"/>
      <c r="D172" s="224" t="s">
        <v>142</v>
      </c>
      <c r="E172" s="223"/>
      <c r="F172" s="226" t="s">
        <v>544</v>
      </c>
      <c r="G172" s="223"/>
      <c r="H172" s="227">
        <v>155.11500000000001</v>
      </c>
      <c r="I172" s="228"/>
      <c r="J172" s="223"/>
      <c r="K172" s="223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142</v>
      </c>
      <c r="AU172" s="233" t="s">
        <v>81</v>
      </c>
      <c r="AV172" s="13" t="s">
        <v>83</v>
      </c>
      <c r="AW172" s="13" t="s">
        <v>4</v>
      </c>
      <c r="AX172" s="13" t="s">
        <v>81</v>
      </c>
      <c r="AY172" s="233" t="s">
        <v>126</v>
      </c>
    </row>
    <row r="173" s="2" customFormat="1" ht="24.15" customHeight="1">
      <c r="A173" s="38"/>
      <c r="B173" s="39"/>
      <c r="C173" s="204" t="s">
        <v>379</v>
      </c>
      <c r="D173" s="204" t="s">
        <v>128</v>
      </c>
      <c r="E173" s="205" t="s">
        <v>328</v>
      </c>
      <c r="F173" s="206" t="s">
        <v>329</v>
      </c>
      <c r="G173" s="207" t="s">
        <v>166</v>
      </c>
      <c r="H173" s="208">
        <v>51.704999999999998</v>
      </c>
      <c r="I173" s="209"/>
      <c r="J173" s="210">
        <f>ROUND(I173*H173,2)</f>
        <v>0</v>
      </c>
      <c r="K173" s="206" t="s">
        <v>132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133</v>
      </c>
      <c r="AT173" s="215" t="s">
        <v>128</v>
      </c>
      <c r="AU173" s="215" t="s">
        <v>81</v>
      </c>
      <c r="AY173" s="17" t="s">
        <v>126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133</v>
      </c>
      <c r="BM173" s="215" t="s">
        <v>545</v>
      </c>
    </row>
    <row r="174" s="2" customFormat="1">
      <c r="A174" s="38"/>
      <c r="B174" s="39"/>
      <c r="C174" s="40"/>
      <c r="D174" s="217" t="s">
        <v>135</v>
      </c>
      <c r="E174" s="40"/>
      <c r="F174" s="218" t="s">
        <v>331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81</v>
      </c>
    </row>
    <row r="175" s="2" customFormat="1" ht="44.25" customHeight="1">
      <c r="A175" s="38"/>
      <c r="B175" s="39"/>
      <c r="C175" s="204" t="s">
        <v>384</v>
      </c>
      <c r="D175" s="204" t="s">
        <v>128</v>
      </c>
      <c r="E175" s="205" t="s">
        <v>333</v>
      </c>
      <c r="F175" s="206" t="s">
        <v>334</v>
      </c>
      <c r="G175" s="207" t="s">
        <v>166</v>
      </c>
      <c r="H175" s="208">
        <v>288.54399999999998</v>
      </c>
      <c r="I175" s="209"/>
      <c r="J175" s="210">
        <f>ROUND(I175*H175,2)</f>
        <v>0</v>
      </c>
      <c r="K175" s="206" t="s">
        <v>19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133</v>
      </c>
      <c r="AT175" s="215" t="s">
        <v>128</v>
      </c>
      <c r="AU175" s="215" t="s">
        <v>81</v>
      </c>
      <c r="AY175" s="17" t="s">
        <v>126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133</v>
      </c>
      <c r="BM175" s="215" t="s">
        <v>546</v>
      </c>
    </row>
    <row r="176" s="13" customFormat="1">
      <c r="A176" s="13"/>
      <c r="B176" s="222"/>
      <c r="C176" s="223"/>
      <c r="D176" s="224" t="s">
        <v>142</v>
      </c>
      <c r="E176" s="225" t="s">
        <v>19</v>
      </c>
      <c r="F176" s="226" t="s">
        <v>547</v>
      </c>
      <c r="G176" s="223"/>
      <c r="H176" s="227">
        <v>288.54399999999998</v>
      </c>
      <c r="I176" s="228"/>
      <c r="J176" s="223"/>
      <c r="K176" s="223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142</v>
      </c>
      <c r="AU176" s="233" t="s">
        <v>81</v>
      </c>
      <c r="AV176" s="13" t="s">
        <v>83</v>
      </c>
      <c r="AW176" s="13" t="s">
        <v>35</v>
      </c>
      <c r="AX176" s="13" t="s">
        <v>81</v>
      </c>
      <c r="AY176" s="233" t="s">
        <v>126</v>
      </c>
    </row>
    <row r="177" s="2" customFormat="1" ht="44.25" customHeight="1">
      <c r="A177" s="38"/>
      <c r="B177" s="39"/>
      <c r="C177" s="204" t="s">
        <v>389</v>
      </c>
      <c r="D177" s="204" t="s">
        <v>128</v>
      </c>
      <c r="E177" s="205" t="s">
        <v>338</v>
      </c>
      <c r="F177" s="206" t="s">
        <v>339</v>
      </c>
      <c r="G177" s="207" t="s">
        <v>166</v>
      </c>
      <c r="H177" s="208">
        <v>51.704999999999998</v>
      </c>
      <c r="I177" s="209"/>
      <c r="J177" s="210">
        <f>ROUND(I177*H177,2)</f>
        <v>0</v>
      </c>
      <c r="K177" s="206" t="s">
        <v>19</v>
      </c>
      <c r="L177" s="44"/>
      <c r="M177" s="211" t="s">
        <v>19</v>
      </c>
      <c r="N177" s="212" t="s">
        <v>44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133</v>
      </c>
      <c r="AT177" s="215" t="s">
        <v>128</v>
      </c>
      <c r="AU177" s="215" t="s">
        <v>81</v>
      </c>
      <c r="AY177" s="17" t="s">
        <v>126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133</v>
      </c>
      <c r="BM177" s="215" t="s">
        <v>548</v>
      </c>
    </row>
    <row r="178" s="2" customFormat="1" ht="44.25" customHeight="1">
      <c r="A178" s="38"/>
      <c r="B178" s="39"/>
      <c r="C178" s="204" t="s">
        <v>391</v>
      </c>
      <c r="D178" s="204" t="s">
        <v>128</v>
      </c>
      <c r="E178" s="205" t="s">
        <v>218</v>
      </c>
      <c r="F178" s="206" t="s">
        <v>219</v>
      </c>
      <c r="G178" s="207" t="s">
        <v>166</v>
      </c>
      <c r="H178" s="208">
        <v>435.63900000000001</v>
      </c>
      <c r="I178" s="209"/>
      <c r="J178" s="210">
        <f>ROUND(I178*H178,2)</f>
        <v>0</v>
      </c>
      <c r="K178" s="206" t="s">
        <v>19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81</v>
      </c>
      <c r="AY178" s="17" t="s">
        <v>126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133</v>
      </c>
      <c r="BM178" s="215" t="s">
        <v>549</v>
      </c>
    </row>
    <row r="179" s="12" customFormat="1" ht="25.92" customHeight="1">
      <c r="A179" s="12"/>
      <c r="B179" s="188"/>
      <c r="C179" s="189"/>
      <c r="D179" s="190" t="s">
        <v>72</v>
      </c>
      <c r="E179" s="191" t="s">
        <v>550</v>
      </c>
      <c r="F179" s="191" t="s">
        <v>551</v>
      </c>
      <c r="G179" s="189"/>
      <c r="H179" s="189"/>
      <c r="I179" s="192"/>
      <c r="J179" s="193">
        <f>BK179</f>
        <v>0</v>
      </c>
      <c r="K179" s="189"/>
      <c r="L179" s="194"/>
      <c r="M179" s="195"/>
      <c r="N179" s="196"/>
      <c r="O179" s="196"/>
      <c r="P179" s="197">
        <f>SUM(P180:P185)</f>
        <v>0</v>
      </c>
      <c r="Q179" s="196"/>
      <c r="R179" s="197">
        <f>SUM(R180:R185)</f>
        <v>7.9147812399999999</v>
      </c>
      <c r="S179" s="196"/>
      <c r="T179" s="198">
        <f>SUM(T180:T185)</f>
        <v>17.629999999999999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81</v>
      </c>
      <c r="AT179" s="200" t="s">
        <v>72</v>
      </c>
      <c r="AU179" s="200" t="s">
        <v>73</v>
      </c>
      <c r="AY179" s="199" t="s">
        <v>126</v>
      </c>
      <c r="BK179" s="201">
        <f>SUM(BK180:BK185)</f>
        <v>0</v>
      </c>
    </row>
    <row r="180" s="2" customFormat="1" ht="62.7" customHeight="1">
      <c r="A180" s="38"/>
      <c r="B180" s="39"/>
      <c r="C180" s="204" t="s">
        <v>202</v>
      </c>
      <c r="D180" s="204" t="s">
        <v>128</v>
      </c>
      <c r="E180" s="205" t="s">
        <v>284</v>
      </c>
      <c r="F180" s="206" t="s">
        <v>285</v>
      </c>
      <c r="G180" s="207" t="s">
        <v>177</v>
      </c>
      <c r="H180" s="208">
        <v>86</v>
      </c>
      <c r="I180" s="209"/>
      <c r="J180" s="210">
        <f>ROUND(I180*H180,2)</f>
        <v>0</v>
      </c>
      <c r="K180" s="206" t="s">
        <v>19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0.089775999999999995</v>
      </c>
      <c r="R180" s="213">
        <f>Q180*H180</f>
        <v>7.7207359999999996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133</v>
      </c>
      <c r="AT180" s="215" t="s">
        <v>128</v>
      </c>
      <c r="AU180" s="215" t="s">
        <v>81</v>
      </c>
      <c r="AY180" s="17" t="s">
        <v>126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133</v>
      </c>
      <c r="BM180" s="215" t="s">
        <v>552</v>
      </c>
    </row>
    <row r="181" s="2" customFormat="1" ht="24.15" customHeight="1">
      <c r="A181" s="38"/>
      <c r="B181" s="39"/>
      <c r="C181" s="204" t="s">
        <v>395</v>
      </c>
      <c r="D181" s="204" t="s">
        <v>128</v>
      </c>
      <c r="E181" s="205" t="s">
        <v>288</v>
      </c>
      <c r="F181" s="206" t="s">
        <v>289</v>
      </c>
      <c r="G181" s="207" t="s">
        <v>139</v>
      </c>
      <c r="H181" s="208">
        <v>0.085999999999999993</v>
      </c>
      <c r="I181" s="209"/>
      <c r="J181" s="210">
        <f>ROUND(I181*H181,2)</f>
        <v>0</v>
      </c>
      <c r="K181" s="206" t="s">
        <v>19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2.2563399999999998</v>
      </c>
      <c r="R181" s="213">
        <f>Q181*H181</f>
        <v>0.19404523999999998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81</v>
      </c>
      <c r="AY181" s="17" t="s">
        <v>126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133</v>
      </c>
      <c r="BM181" s="215" t="s">
        <v>553</v>
      </c>
    </row>
    <row r="182" s="13" customFormat="1">
      <c r="A182" s="13"/>
      <c r="B182" s="222"/>
      <c r="C182" s="223"/>
      <c r="D182" s="224" t="s">
        <v>142</v>
      </c>
      <c r="E182" s="225" t="s">
        <v>19</v>
      </c>
      <c r="F182" s="226" t="s">
        <v>554</v>
      </c>
      <c r="G182" s="223"/>
      <c r="H182" s="227">
        <v>0.085999999999999993</v>
      </c>
      <c r="I182" s="228"/>
      <c r="J182" s="223"/>
      <c r="K182" s="223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142</v>
      </c>
      <c r="AU182" s="233" t="s">
        <v>81</v>
      </c>
      <c r="AV182" s="13" t="s">
        <v>83</v>
      </c>
      <c r="AW182" s="13" t="s">
        <v>35</v>
      </c>
      <c r="AX182" s="13" t="s">
        <v>81</v>
      </c>
      <c r="AY182" s="233" t="s">
        <v>126</v>
      </c>
    </row>
    <row r="183" s="2" customFormat="1" ht="66.75" customHeight="1">
      <c r="A183" s="38"/>
      <c r="B183" s="39"/>
      <c r="C183" s="204" t="s">
        <v>221</v>
      </c>
      <c r="D183" s="204" t="s">
        <v>128</v>
      </c>
      <c r="E183" s="205" t="s">
        <v>299</v>
      </c>
      <c r="F183" s="206" t="s">
        <v>300</v>
      </c>
      <c r="G183" s="207" t="s">
        <v>177</v>
      </c>
      <c r="H183" s="208">
        <v>86</v>
      </c>
      <c r="I183" s="209"/>
      <c r="J183" s="210">
        <f>ROUND(I183*H183,2)</f>
        <v>0</v>
      </c>
      <c r="K183" s="206" t="s">
        <v>132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133</v>
      </c>
      <c r="AT183" s="215" t="s">
        <v>128</v>
      </c>
      <c r="AU183" s="215" t="s">
        <v>81</v>
      </c>
      <c r="AY183" s="17" t="s">
        <v>126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133</v>
      </c>
      <c r="BM183" s="215" t="s">
        <v>555</v>
      </c>
    </row>
    <row r="184" s="2" customFormat="1">
      <c r="A184" s="38"/>
      <c r="B184" s="39"/>
      <c r="C184" s="40"/>
      <c r="D184" s="217" t="s">
        <v>135</v>
      </c>
      <c r="E184" s="40"/>
      <c r="F184" s="218" t="s">
        <v>302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81</v>
      </c>
    </row>
    <row r="185" s="2" customFormat="1" ht="49.05" customHeight="1">
      <c r="A185" s="38"/>
      <c r="B185" s="39"/>
      <c r="C185" s="204" t="s">
        <v>399</v>
      </c>
      <c r="D185" s="204" t="s">
        <v>128</v>
      </c>
      <c r="E185" s="205" t="s">
        <v>306</v>
      </c>
      <c r="F185" s="206" t="s">
        <v>307</v>
      </c>
      <c r="G185" s="207" t="s">
        <v>177</v>
      </c>
      <c r="H185" s="208">
        <v>86</v>
      </c>
      <c r="I185" s="209"/>
      <c r="J185" s="210">
        <f>ROUND(I185*H185,2)</f>
        <v>0</v>
      </c>
      <c r="K185" s="206" t="s">
        <v>19</v>
      </c>
      <c r="L185" s="44"/>
      <c r="M185" s="245" t="s">
        <v>19</v>
      </c>
      <c r="N185" s="246" t="s">
        <v>44</v>
      </c>
      <c r="O185" s="247"/>
      <c r="P185" s="248">
        <f>O185*H185</f>
        <v>0</v>
      </c>
      <c r="Q185" s="248">
        <v>0</v>
      </c>
      <c r="R185" s="248">
        <f>Q185*H185</f>
        <v>0</v>
      </c>
      <c r="S185" s="248">
        <v>0.20499999999999999</v>
      </c>
      <c r="T185" s="249">
        <f>S185*H185</f>
        <v>17.629999999999999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81</v>
      </c>
      <c r="AY185" s="17" t="s">
        <v>126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133</v>
      </c>
      <c r="BM185" s="215" t="s">
        <v>556</v>
      </c>
    </row>
    <row r="186" s="2" customFormat="1" ht="6.96" customHeight="1">
      <c r="A186" s="38"/>
      <c r="B186" s="59"/>
      <c r="C186" s="60"/>
      <c r="D186" s="60"/>
      <c r="E186" s="60"/>
      <c r="F186" s="60"/>
      <c r="G186" s="60"/>
      <c r="H186" s="60"/>
      <c r="I186" s="60"/>
      <c r="J186" s="60"/>
      <c r="K186" s="60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ihOi8G4MiZlkZFwm4JNx3tNRuiSn+2qRv/i+kHpvA+wXMkdErpPF8jXV5tZJZb799w3p87i5lyaasc9zcFtoMg==" hashValue="YJLtWfrbKURvB1vF4E8yjVplabE/DyoLoJhKpbX80/aw06Gt1SarNC7Gv37Prb7jsJWPM8R/s99xsR0ndcORrw==" algorithmName="SHA-512" password="CC35"/>
  <autoFilter ref="C86:K18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2/113154513"/>
    <hyperlink ref="F93" r:id="rId2" display="https://podminky.urs.cz/item/CS_URS_2025_02/132154101"/>
    <hyperlink ref="F100" r:id="rId3" display="https://podminky.urs.cz/item/CS_URS_2025_02/175111101"/>
    <hyperlink ref="F109" r:id="rId4" display="https://podminky.urs.cz/item/CS_URS_2025_02/877310310"/>
    <hyperlink ref="F123" r:id="rId5" display="https://podminky.urs.cz/item/CS_URS_2025_02/895941302"/>
    <hyperlink ref="F138" r:id="rId6" display="https://podminky.urs.cz/item/CS_URS_2025_02/919735111"/>
    <hyperlink ref="F146" r:id="rId7" display="https://podminky.urs.cz/item/CS_URS_2025_02/997221611"/>
    <hyperlink ref="F152" r:id="rId8" display="https://podminky.urs.cz/item/CS_URS_2025_02/113107341"/>
    <hyperlink ref="F155" r:id="rId9" display="https://podminky.urs.cz/item/CS_URS_2025_02/122151503"/>
    <hyperlink ref="F160" r:id="rId10" display="https://podminky.urs.cz/item/CS_URS_2025_02/181152302"/>
    <hyperlink ref="F165" r:id="rId11" display="https://podminky.urs.cz/item/CS_URS_2025_02/564871116"/>
    <hyperlink ref="F167" r:id="rId12" display="https://podminky.urs.cz/item/CS_URS_2025_02/573111111"/>
    <hyperlink ref="F169" r:id="rId13" display="https://podminky.urs.cz/item/CS_URS_2025_02/577145112"/>
    <hyperlink ref="F174" r:id="rId14" display="https://podminky.urs.cz/item/CS_URS_2025_02/997221611"/>
    <hyperlink ref="F184" r:id="rId15" display="https://podminky.urs.cz/item/CS_URS_2025_02/97902444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komunikací v lokalitě Komenského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557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21. 11. 2025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ROUND((SUM(BE87:BE236)),  2)</f>
        <v>0</v>
      </c>
      <c r="G33" s="38"/>
      <c r="H33" s="38"/>
      <c r="I33" s="148">
        <v>0.20999999999999999</v>
      </c>
      <c r="J33" s="147">
        <f>ROUND(((SUM(BE87:BE236))*I33),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ROUND((SUM(BF87:BF236)),  2)</f>
        <v>0</v>
      </c>
      <c r="G34" s="38"/>
      <c r="H34" s="38"/>
      <c r="I34" s="148">
        <v>0.12</v>
      </c>
      <c r="J34" s="147">
        <f>ROUND(((SUM(BF87:BF236))*I34),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ROUND((SUM(BG87:BG236)),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ROUND((SUM(BH87:BH236)),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ROUND((SUM(BI87:BI236)),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Oprava komunikací v lokalitě Komenského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05 - Palouková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Šternberk</v>
      </c>
      <c r="G52" s="40"/>
      <c r="H52" s="40"/>
      <c r="I52" s="32" t="s">
        <v>23</v>
      </c>
      <c r="J52" s="72" t="str">
        <f>IF(J12="","",J12)</f>
        <v>21. 11. 2025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Šternberk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J123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107</v>
      </c>
      <c r="E63" s="174"/>
      <c r="F63" s="174"/>
      <c r="G63" s="174"/>
      <c r="H63" s="174"/>
      <c r="I63" s="174"/>
      <c r="J63" s="175">
        <f>J133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108</v>
      </c>
      <c r="E64" s="174"/>
      <c r="F64" s="174"/>
      <c r="G64" s="174"/>
      <c r="H64" s="174"/>
      <c r="I64" s="174"/>
      <c r="J64" s="175">
        <f>J153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109</v>
      </c>
      <c r="E65" s="174"/>
      <c r="F65" s="174"/>
      <c r="G65" s="174"/>
      <c r="H65" s="174"/>
      <c r="I65" s="174"/>
      <c r="J65" s="175">
        <f>J166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110</v>
      </c>
      <c r="E66" s="168"/>
      <c r="F66" s="168"/>
      <c r="G66" s="168"/>
      <c r="H66" s="168"/>
      <c r="I66" s="168"/>
      <c r="J66" s="169">
        <f>J190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5"/>
      <c r="C67" s="166"/>
      <c r="D67" s="167" t="s">
        <v>558</v>
      </c>
      <c r="E67" s="168"/>
      <c r="F67" s="168"/>
      <c r="G67" s="168"/>
      <c r="H67" s="168"/>
      <c r="I67" s="168"/>
      <c r="J67" s="169">
        <f>J228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Oprava komunikací v lokalitě Komenského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97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05 - Palouková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Šternberk</v>
      </c>
      <c r="G81" s="40"/>
      <c r="H81" s="40"/>
      <c r="I81" s="32" t="s">
        <v>23</v>
      </c>
      <c r="J81" s="72" t="str">
        <f>IF(J12="","",J12)</f>
        <v>21. 11. 2025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Šternberk</v>
      </c>
      <c r="G83" s="40"/>
      <c r="H83" s="40"/>
      <c r="I83" s="32" t="s">
        <v>33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112</v>
      </c>
      <c r="D86" s="180" t="s">
        <v>58</v>
      </c>
      <c r="E86" s="180" t="s">
        <v>54</v>
      </c>
      <c r="F86" s="180" t="s">
        <v>55</v>
      </c>
      <c r="G86" s="180" t="s">
        <v>113</v>
      </c>
      <c r="H86" s="180" t="s">
        <v>114</v>
      </c>
      <c r="I86" s="180" t="s">
        <v>115</v>
      </c>
      <c r="J86" s="180" t="s">
        <v>101</v>
      </c>
      <c r="K86" s="181" t="s">
        <v>116</v>
      </c>
      <c r="L86" s="182"/>
      <c r="M86" s="92" t="s">
        <v>19</v>
      </c>
      <c r="N86" s="93" t="s">
        <v>43</v>
      </c>
      <c r="O86" s="93" t="s">
        <v>117</v>
      </c>
      <c r="P86" s="93" t="s">
        <v>118</v>
      </c>
      <c r="Q86" s="93" t="s">
        <v>119</v>
      </c>
      <c r="R86" s="93" t="s">
        <v>120</v>
      </c>
      <c r="S86" s="93" t="s">
        <v>121</v>
      </c>
      <c r="T86" s="94" t="s">
        <v>122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123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P88+P190+P228</f>
        <v>0</v>
      </c>
      <c r="Q87" s="96"/>
      <c r="R87" s="185">
        <f>R88+R190+R228</f>
        <v>178.9441233874</v>
      </c>
      <c r="S87" s="96"/>
      <c r="T87" s="186">
        <f>T88+T190+T228</f>
        <v>117.76332000000001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102</v>
      </c>
      <c r="BK87" s="187">
        <f>BK88+BK190+BK228</f>
        <v>0</v>
      </c>
    </row>
    <row r="88" s="12" customFormat="1" ht="25.92" customHeight="1">
      <c r="A88" s="12"/>
      <c r="B88" s="188"/>
      <c r="C88" s="189"/>
      <c r="D88" s="190" t="s">
        <v>72</v>
      </c>
      <c r="E88" s="191" t="s">
        <v>124</v>
      </c>
      <c r="F88" s="191" t="s">
        <v>125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P89+P123+P133+P153+P166</f>
        <v>0</v>
      </c>
      <c r="Q88" s="196"/>
      <c r="R88" s="197">
        <f>R89+R123+R133+R153+R166</f>
        <v>121.76880112739998</v>
      </c>
      <c r="S88" s="196"/>
      <c r="T88" s="198">
        <f>T89+T123+T133+T153+T166</f>
        <v>108.294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73</v>
      </c>
      <c r="AY88" s="199" t="s">
        <v>126</v>
      </c>
      <c r="BK88" s="201">
        <f>BK89+BK123+BK133+BK153+BK166</f>
        <v>0</v>
      </c>
    </row>
    <row r="89" s="12" customFormat="1" ht="22.8" customHeight="1">
      <c r="A89" s="12"/>
      <c r="B89" s="188"/>
      <c r="C89" s="189"/>
      <c r="D89" s="190" t="s">
        <v>72</v>
      </c>
      <c r="E89" s="202" t="s">
        <v>81</v>
      </c>
      <c r="F89" s="202" t="s">
        <v>127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SUM(P90:P122)</f>
        <v>0</v>
      </c>
      <c r="Q89" s="196"/>
      <c r="R89" s="197">
        <f>SUM(R90:R122)</f>
        <v>1.5111663519999998</v>
      </c>
      <c r="S89" s="196"/>
      <c r="T89" s="198">
        <f>SUM(T90:T122)</f>
        <v>78.241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81</v>
      </c>
      <c r="AY89" s="199" t="s">
        <v>126</v>
      </c>
      <c r="BK89" s="201">
        <f>SUM(BK90:BK122)</f>
        <v>0</v>
      </c>
    </row>
    <row r="90" s="2" customFormat="1" ht="44.25" customHeight="1">
      <c r="A90" s="38"/>
      <c r="B90" s="39"/>
      <c r="C90" s="204" t="s">
        <v>81</v>
      </c>
      <c r="D90" s="204" t="s">
        <v>128</v>
      </c>
      <c r="E90" s="205" t="s">
        <v>129</v>
      </c>
      <c r="F90" s="206" t="s">
        <v>130</v>
      </c>
      <c r="G90" s="207" t="s">
        <v>131</v>
      </c>
      <c r="H90" s="208">
        <v>673.39999999999998</v>
      </c>
      <c r="I90" s="209"/>
      <c r="J90" s="210">
        <f>ROUND(I90*H90,2)</f>
        <v>0</v>
      </c>
      <c r="K90" s="206" t="s">
        <v>132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1.4280000000000001E-05</v>
      </c>
      <c r="R90" s="213">
        <f>Q90*H90</f>
        <v>0.0096161519999999993</v>
      </c>
      <c r="S90" s="213">
        <v>0.11500000000000001</v>
      </c>
      <c r="T90" s="214">
        <f>S90*H90</f>
        <v>77.441000000000002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133</v>
      </c>
      <c r="AT90" s="215" t="s">
        <v>128</v>
      </c>
      <c r="AU90" s="215" t="s">
        <v>83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133</v>
      </c>
      <c r="BM90" s="215" t="s">
        <v>559</v>
      </c>
    </row>
    <row r="91" s="2" customFormat="1">
      <c r="A91" s="38"/>
      <c r="B91" s="39"/>
      <c r="C91" s="40"/>
      <c r="D91" s="217" t="s">
        <v>135</v>
      </c>
      <c r="E91" s="40"/>
      <c r="F91" s="218" t="s">
        <v>136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135</v>
      </c>
      <c r="AU91" s="17" t="s">
        <v>83</v>
      </c>
    </row>
    <row r="92" s="2" customFormat="1" ht="44.25" customHeight="1">
      <c r="A92" s="38"/>
      <c r="B92" s="39"/>
      <c r="C92" s="204" t="s">
        <v>83</v>
      </c>
      <c r="D92" s="204" t="s">
        <v>128</v>
      </c>
      <c r="E92" s="205" t="s">
        <v>137</v>
      </c>
      <c r="F92" s="206" t="s">
        <v>138</v>
      </c>
      <c r="G92" s="207" t="s">
        <v>139</v>
      </c>
      <c r="H92" s="208">
        <v>2.0800000000000001</v>
      </c>
      <c r="I92" s="209"/>
      <c r="J92" s="210">
        <f>ROUND(I92*H92,2)</f>
        <v>0</v>
      </c>
      <c r="K92" s="206" t="s">
        <v>132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83</v>
      </c>
      <c r="AY92" s="17" t="s">
        <v>126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133</v>
      </c>
      <c r="BM92" s="215" t="s">
        <v>560</v>
      </c>
    </row>
    <row r="93" s="2" customFormat="1">
      <c r="A93" s="38"/>
      <c r="B93" s="39"/>
      <c r="C93" s="40"/>
      <c r="D93" s="217" t="s">
        <v>135</v>
      </c>
      <c r="E93" s="40"/>
      <c r="F93" s="218" t="s">
        <v>141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83</v>
      </c>
    </row>
    <row r="94" s="13" customFormat="1">
      <c r="A94" s="13"/>
      <c r="B94" s="222"/>
      <c r="C94" s="223"/>
      <c r="D94" s="224" t="s">
        <v>142</v>
      </c>
      <c r="E94" s="225" t="s">
        <v>19</v>
      </c>
      <c r="F94" s="226" t="s">
        <v>561</v>
      </c>
      <c r="G94" s="223"/>
      <c r="H94" s="227">
        <v>2.0800000000000001</v>
      </c>
      <c r="I94" s="228"/>
      <c r="J94" s="223"/>
      <c r="K94" s="223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142</v>
      </c>
      <c r="AU94" s="233" t="s">
        <v>83</v>
      </c>
      <c r="AV94" s="13" t="s">
        <v>83</v>
      </c>
      <c r="AW94" s="13" t="s">
        <v>35</v>
      </c>
      <c r="AX94" s="13" t="s">
        <v>81</v>
      </c>
      <c r="AY94" s="233" t="s">
        <v>126</v>
      </c>
    </row>
    <row r="95" s="2" customFormat="1" ht="62.7" customHeight="1">
      <c r="A95" s="38"/>
      <c r="B95" s="39"/>
      <c r="C95" s="204" t="s">
        <v>144</v>
      </c>
      <c r="D95" s="204" t="s">
        <v>128</v>
      </c>
      <c r="E95" s="205" t="s">
        <v>145</v>
      </c>
      <c r="F95" s="206" t="s">
        <v>146</v>
      </c>
      <c r="G95" s="207" t="s">
        <v>139</v>
      </c>
      <c r="H95" s="208">
        <v>0.88</v>
      </c>
      <c r="I95" s="209"/>
      <c r="J95" s="210">
        <f>ROUND(I95*H95,2)</f>
        <v>0</v>
      </c>
      <c r="K95" s="206" t="s">
        <v>132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83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133</v>
      </c>
      <c r="BM95" s="215" t="s">
        <v>562</v>
      </c>
    </row>
    <row r="96" s="2" customFormat="1">
      <c r="A96" s="38"/>
      <c r="B96" s="39"/>
      <c r="C96" s="40"/>
      <c r="D96" s="217" t="s">
        <v>135</v>
      </c>
      <c r="E96" s="40"/>
      <c r="F96" s="218" t="s">
        <v>563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83</v>
      </c>
    </row>
    <row r="97" s="13" customFormat="1">
      <c r="A97" s="13"/>
      <c r="B97" s="222"/>
      <c r="C97" s="223"/>
      <c r="D97" s="224" t="s">
        <v>142</v>
      </c>
      <c r="E97" s="225" t="s">
        <v>19</v>
      </c>
      <c r="F97" s="226" t="s">
        <v>564</v>
      </c>
      <c r="G97" s="223"/>
      <c r="H97" s="227">
        <v>0.88</v>
      </c>
      <c r="I97" s="228"/>
      <c r="J97" s="223"/>
      <c r="K97" s="223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142</v>
      </c>
      <c r="AU97" s="233" t="s">
        <v>83</v>
      </c>
      <c r="AV97" s="13" t="s">
        <v>83</v>
      </c>
      <c r="AW97" s="13" t="s">
        <v>35</v>
      </c>
      <c r="AX97" s="13" t="s">
        <v>81</v>
      </c>
      <c r="AY97" s="233" t="s">
        <v>126</v>
      </c>
    </row>
    <row r="98" s="2" customFormat="1" ht="44.25" customHeight="1">
      <c r="A98" s="38"/>
      <c r="B98" s="39"/>
      <c r="C98" s="204" t="s">
        <v>133</v>
      </c>
      <c r="D98" s="204" t="s">
        <v>128</v>
      </c>
      <c r="E98" s="205" t="s">
        <v>149</v>
      </c>
      <c r="F98" s="206" t="s">
        <v>150</v>
      </c>
      <c r="G98" s="207" t="s">
        <v>139</v>
      </c>
      <c r="H98" s="208">
        <v>0.88</v>
      </c>
      <c r="I98" s="209"/>
      <c r="J98" s="210">
        <f>ROUND(I98*H98,2)</f>
        <v>0</v>
      </c>
      <c r="K98" s="206" t="s">
        <v>132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83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133</v>
      </c>
      <c r="BM98" s="215" t="s">
        <v>565</v>
      </c>
    </row>
    <row r="99" s="2" customFormat="1">
      <c r="A99" s="38"/>
      <c r="B99" s="39"/>
      <c r="C99" s="40"/>
      <c r="D99" s="217" t="s">
        <v>135</v>
      </c>
      <c r="E99" s="40"/>
      <c r="F99" s="218" t="s">
        <v>566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135</v>
      </c>
      <c r="AU99" s="17" t="s">
        <v>83</v>
      </c>
    </row>
    <row r="100" s="2" customFormat="1" ht="44.25" customHeight="1">
      <c r="A100" s="38"/>
      <c r="B100" s="39"/>
      <c r="C100" s="204" t="s">
        <v>152</v>
      </c>
      <c r="D100" s="204" t="s">
        <v>128</v>
      </c>
      <c r="E100" s="205" t="s">
        <v>153</v>
      </c>
      <c r="F100" s="206" t="s">
        <v>154</v>
      </c>
      <c r="G100" s="207" t="s">
        <v>139</v>
      </c>
      <c r="H100" s="208">
        <v>1.2</v>
      </c>
      <c r="I100" s="209"/>
      <c r="J100" s="210">
        <f>ROUND(I100*H100,2)</f>
        <v>0</v>
      </c>
      <c r="K100" s="206" t="s">
        <v>132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133</v>
      </c>
      <c r="AT100" s="215" t="s">
        <v>128</v>
      </c>
      <c r="AU100" s="215" t="s">
        <v>83</v>
      </c>
      <c r="AY100" s="17" t="s">
        <v>126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133</v>
      </c>
      <c r="BM100" s="215" t="s">
        <v>567</v>
      </c>
    </row>
    <row r="101" s="2" customFormat="1">
      <c r="A101" s="38"/>
      <c r="B101" s="39"/>
      <c r="C101" s="40"/>
      <c r="D101" s="217" t="s">
        <v>135</v>
      </c>
      <c r="E101" s="40"/>
      <c r="F101" s="218" t="s">
        <v>568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135</v>
      </c>
      <c r="AU101" s="17" t="s">
        <v>83</v>
      </c>
    </row>
    <row r="102" s="13" customFormat="1">
      <c r="A102" s="13"/>
      <c r="B102" s="222"/>
      <c r="C102" s="223"/>
      <c r="D102" s="224" t="s">
        <v>142</v>
      </c>
      <c r="E102" s="225" t="s">
        <v>19</v>
      </c>
      <c r="F102" s="226" t="s">
        <v>569</v>
      </c>
      <c r="G102" s="223"/>
      <c r="H102" s="227">
        <v>1.2</v>
      </c>
      <c r="I102" s="228"/>
      <c r="J102" s="223"/>
      <c r="K102" s="223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142</v>
      </c>
      <c r="AU102" s="233" t="s">
        <v>83</v>
      </c>
      <c r="AV102" s="13" t="s">
        <v>83</v>
      </c>
      <c r="AW102" s="13" t="s">
        <v>35</v>
      </c>
      <c r="AX102" s="13" t="s">
        <v>81</v>
      </c>
      <c r="AY102" s="233" t="s">
        <v>126</v>
      </c>
    </row>
    <row r="103" s="2" customFormat="1" ht="66.75" customHeight="1">
      <c r="A103" s="38"/>
      <c r="B103" s="39"/>
      <c r="C103" s="204" t="s">
        <v>156</v>
      </c>
      <c r="D103" s="204" t="s">
        <v>128</v>
      </c>
      <c r="E103" s="205" t="s">
        <v>157</v>
      </c>
      <c r="F103" s="206" t="s">
        <v>158</v>
      </c>
      <c r="G103" s="207" t="s">
        <v>139</v>
      </c>
      <c r="H103" s="208">
        <v>0.71999999999999997</v>
      </c>
      <c r="I103" s="209"/>
      <c r="J103" s="210">
        <f>ROUND(I103*H103,2)</f>
        <v>0</v>
      </c>
      <c r="K103" s="206" t="s">
        <v>132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133</v>
      </c>
      <c r="AT103" s="215" t="s">
        <v>128</v>
      </c>
      <c r="AU103" s="215" t="s">
        <v>83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133</v>
      </c>
      <c r="BM103" s="215" t="s">
        <v>570</v>
      </c>
    </row>
    <row r="104" s="2" customFormat="1">
      <c r="A104" s="38"/>
      <c r="B104" s="39"/>
      <c r="C104" s="40"/>
      <c r="D104" s="217" t="s">
        <v>135</v>
      </c>
      <c r="E104" s="40"/>
      <c r="F104" s="218" t="s">
        <v>160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83</v>
      </c>
    </row>
    <row r="105" s="13" customFormat="1">
      <c r="A105" s="13"/>
      <c r="B105" s="222"/>
      <c r="C105" s="223"/>
      <c r="D105" s="224" t="s">
        <v>142</v>
      </c>
      <c r="E105" s="225" t="s">
        <v>19</v>
      </c>
      <c r="F105" s="226" t="s">
        <v>571</v>
      </c>
      <c r="G105" s="223"/>
      <c r="H105" s="227">
        <v>0.71999999999999997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142</v>
      </c>
      <c r="AU105" s="233" t="s">
        <v>83</v>
      </c>
      <c r="AV105" s="13" t="s">
        <v>83</v>
      </c>
      <c r="AW105" s="13" t="s">
        <v>35</v>
      </c>
      <c r="AX105" s="13" t="s">
        <v>81</v>
      </c>
      <c r="AY105" s="233" t="s">
        <v>126</v>
      </c>
    </row>
    <row r="106" s="2" customFormat="1" ht="16.5" customHeight="1">
      <c r="A106" s="38"/>
      <c r="B106" s="39"/>
      <c r="C106" s="234" t="s">
        <v>162</v>
      </c>
      <c r="D106" s="234" t="s">
        <v>163</v>
      </c>
      <c r="E106" s="235" t="s">
        <v>164</v>
      </c>
      <c r="F106" s="236" t="s">
        <v>165</v>
      </c>
      <c r="G106" s="237" t="s">
        <v>166</v>
      </c>
      <c r="H106" s="238">
        <v>1.1879999999999999</v>
      </c>
      <c r="I106" s="239"/>
      <c r="J106" s="240">
        <f>ROUND(I106*H106,2)</f>
        <v>0</v>
      </c>
      <c r="K106" s="236" t="s">
        <v>132</v>
      </c>
      <c r="L106" s="241"/>
      <c r="M106" s="242" t="s">
        <v>19</v>
      </c>
      <c r="N106" s="243" t="s">
        <v>44</v>
      </c>
      <c r="O106" s="84"/>
      <c r="P106" s="213">
        <f>O106*H106</f>
        <v>0</v>
      </c>
      <c r="Q106" s="213">
        <v>1</v>
      </c>
      <c r="R106" s="213">
        <f>Q106*H106</f>
        <v>1.1879999999999999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167</v>
      </c>
      <c r="AT106" s="215" t="s">
        <v>163</v>
      </c>
      <c r="AU106" s="215" t="s">
        <v>83</v>
      </c>
      <c r="AY106" s="17" t="s">
        <v>126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133</v>
      </c>
      <c r="BM106" s="215" t="s">
        <v>572</v>
      </c>
    </row>
    <row r="107" s="13" customFormat="1">
      <c r="A107" s="13"/>
      <c r="B107" s="222"/>
      <c r="C107" s="223"/>
      <c r="D107" s="224" t="s">
        <v>142</v>
      </c>
      <c r="E107" s="223"/>
      <c r="F107" s="226" t="s">
        <v>573</v>
      </c>
      <c r="G107" s="223"/>
      <c r="H107" s="227">
        <v>1.1879999999999999</v>
      </c>
      <c r="I107" s="228"/>
      <c r="J107" s="223"/>
      <c r="K107" s="223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142</v>
      </c>
      <c r="AU107" s="233" t="s">
        <v>83</v>
      </c>
      <c r="AV107" s="13" t="s">
        <v>83</v>
      </c>
      <c r="AW107" s="13" t="s">
        <v>4</v>
      </c>
      <c r="AX107" s="13" t="s">
        <v>81</v>
      </c>
      <c r="AY107" s="233" t="s">
        <v>126</v>
      </c>
    </row>
    <row r="108" s="2" customFormat="1" ht="33" customHeight="1">
      <c r="A108" s="38"/>
      <c r="B108" s="39"/>
      <c r="C108" s="204" t="s">
        <v>167</v>
      </c>
      <c r="D108" s="204" t="s">
        <v>128</v>
      </c>
      <c r="E108" s="205" t="s">
        <v>170</v>
      </c>
      <c r="F108" s="206" t="s">
        <v>171</v>
      </c>
      <c r="G108" s="207" t="s">
        <v>139</v>
      </c>
      <c r="H108" s="208">
        <v>0.16</v>
      </c>
      <c r="I108" s="209"/>
      <c r="J108" s="210">
        <f>ROUND(I108*H108,2)</f>
        <v>0</v>
      </c>
      <c r="K108" s="206" t="s">
        <v>132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1.8907700000000001</v>
      </c>
      <c r="R108" s="213">
        <f>Q108*H108</f>
        <v>0.30252319999999999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133</v>
      </c>
      <c r="AT108" s="215" t="s">
        <v>128</v>
      </c>
      <c r="AU108" s="215" t="s">
        <v>83</v>
      </c>
      <c r="AY108" s="17" t="s">
        <v>126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133</v>
      </c>
      <c r="BM108" s="215" t="s">
        <v>574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575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83</v>
      </c>
    </row>
    <row r="110" s="13" customFormat="1">
      <c r="A110" s="13"/>
      <c r="B110" s="222"/>
      <c r="C110" s="223"/>
      <c r="D110" s="224" t="s">
        <v>142</v>
      </c>
      <c r="E110" s="225" t="s">
        <v>19</v>
      </c>
      <c r="F110" s="226" t="s">
        <v>576</v>
      </c>
      <c r="G110" s="223"/>
      <c r="H110" s="227">
        <v>0.16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142</v>
      </c>
      <c r="AU110" s="233" t="s">
        <v>83</v>
      </c>
      <c r="AV110" s="13" t="s">
        <v>83</v>
      </c>
      <c r="AW110" s="13" t="s">
        <v>35</v>
      </c>
      <c r="AX110" s="13" t="s">
        <v>81</v>
      </c>
      <c r="AY110" s="233" t="s">
        <v>126</v>
      </c>
    </row>
    <row r="111" s="2" customFormat="1" ht="37.8" customHeight="1">
      <c r="A111" s="38"/>
      <c r="B111" s="39"/>
      <c r="C111" s="204" t="s">
        <v>174</v>
      </c>
      <c r="D111" s="204" t="s">
        <v>128</v>
      </c>
      <c r="E111" s="205" t="s">
        <v>175</v>
      </c>
      <c r="F111" s="206" t="s">
        <v>176</v>
      </c>
      <c r="G111" s="207" t="s">
        <v>177</v>
      </c>
      <c r="H111" s="208">
        <v>2</v>
      </c>
      <c r="I111" s="209"/>
      <c r="J111" s="210">
        <f>ROUND(I111*H111,2)</f>
        <v>0</v>
      </c>
      <c r="K111" s="206" t="s">
        <v>132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1.1E-05</v>
      </c>
      <c r="R111" s="213">
        <f>Q111*H111</f>
        <v>2.1999999999999999E-05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133</v>
      </c>
      <c r="AT111" s="215" t="s">
        <v>128</v>
      </c>
      <c r="AU111" s="215" t="s">
        <v>83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133</v>
      </c>
      <c r="BM111" s="215" t="s">
        <v>577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578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83</v>
      </c>
    </row>
    <row r="113" s="13" customFormat="1">
      <c r="A113" s="13"/>
      <c r="B113" s="222"/>
      <c r="C113" s="223"/>
      <c r="D113" s="224" t="s">
        <v>142</v>
      </c>
      <c r="E113" s="225" t="s">
        <v>19</v>
      </c>
      <c r="F113" s="226" t="s">
        <v>579</v>
      </c>
      <c r="G113" s="223"/>
      <c r="H113" s="227">
        <v>2</v>
      </c>
      <c r="I113" s="228"/>
      <c r="J113" s="223"/>
      <c r="K113" s="223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142</v>
      </c>
      <c r="AU113" s="233" t="s">
        <v>83</v>
      </c>
      <c r="AV113" s="13" t="s">
        <v>83</v>
      </c>
      <c r="AW113" s="13" t="s">
        <v>35</v>
      </c>
      <c r="AX113" s="13" t="s">
        <v>81</v>
      </c>
      <c r="AY113" s="233" t="s">
        <v>126</v>
      </c>
    </row>
    <row r="114" s="2" customFormat="1" ht="24.15" customHeight="1">
      <c r="A114" s="38"/>
      <c r="B114" s="39"/>
      <c r="C114" s="234" t="s">
        <v>179</v>
      </c>
      <c r="D114" s="234" t="s">
        <v>163</v>
      </c>
      <c r="E114" s="235" t="s">
        <v>180</v>
      </c>
      <c r="F114" s="236" t="s">
        <v>181</v>
      </c>
      <c r="G114" s="237" t="s">
        <v>177</v>
      </c>
      <c r="H114" s="238">
        <v>2</v>
      </c>
      <c r="I114" s="239"/>
      <c r="J114" s="240">
        <f>ROUND(I114*H114,2)</f>
        <v>0</v>
      </c>
      <c r="K114" s="236" t="s">
        <v>132</v>
      </c>
      <c r="L114" s="241"/>
      <c r="M114" s="242" t="s">
        <v>19</v>
      </c>
      <c r="N114" s="243" t="s">
        <v>44</v>
      </c>
      <c r="O114" s="84"/>
      <c r="P114" s="213">
        <f>O114*H114</f>
        <v>0</v>
      </c>
      <c r="Q114" s="213">
        <v>0.0038999999999999998</v>
      </c>
      <c r="R114" s="213">
        <f>Q114*H114</f>
        <v>0.0077999999999999996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167</v>
      </c>
      <c r="AT114" s="215" t="s">
        <v>163</v>
      </c>
      <c r="AU114" s="215" t="s">
        <v>83</v>
      </c>
      <c r="AY114" s="17" t="s">
        <v>126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133</v>
      </c>
      <c r="BM114" s="215" t="s">
        <v>580</v>
      </c>
    </row>
    <row r="115" s="13" customFormat="1">
      <c r="A115" s="13"/>
      <c r="B115" s="222"/>
      <c r="C115" s="223"/>
      <c r="D115" s="224" t="s">
        <v>142</v>
      </c>
      <c r="E115" s="225" t="s">
        <v>19</v>
      </c>
      <c r="F115" s="226" t="s">
        <v>579</v>
      </c>
      <c r="G115" s="223"/>
      <c r="H115" s="227">
        <v>2</v>
      </c>
      <c r="I115" s="228"/>
      <c r="J115" s="223"/>
      <c r="K115" s="223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142</v>
      </c>
      <c r="AU115" s="233" t="s">
        <v>83</v>
      </c>
      <c r="AV115" s="13" t="s">
        <v>83</v>
      </c>
      <c r="AW115" s="13" t="s">
        <v>35</v>
      </c>
      <c r="AX115" s="13" t="s">
        <v>81</v>
      </c>
      <c r="AY115" s="233" t="s">
        <v>126</v>
      </c>
    </row>
    <row r="116" s="2" customFormat="1" ht="44.25" customHeight="1">
      <c r="A116" s="38"/>
      <c r="B116" s="39"/>
      <c r="C116" s="204" t="s">
        <v>183</v>
      </c>
      <c r="D116" s="204" t="s">
        <v>128</v>
      </c>
      <c r="E116" s="205" t="s">
        <v>184</v>
      </c>
      <c r="F116" s="206" t="s">
        <v>185</v>
      </c>
      <c r="G116" s="207" t="s">
        <v>186</v>
      </c>
      <c r="H116" s="208">
        <v>4</v>
      </c>
      <c r="I116" s="209"/>
      <c r="J116" s="210">
        <f>ROUND(I116*H116,2)</f>
        <v>0</v>
      </c>
      <c r="K116" s="206" t="s">
        <v>132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1.2500000000000001E-06</v>
      </c>
      <c r="R116" s="213">
        <f>Q116*H116</f>
        <v>5.0000000000000004E-06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133</v>
      </c>
      <c r="AT116" s="215" t="s">
        <v>128</v>
      </c>
      <c r="AU116" s="215" t="s">
        <v>83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133</v>
      </c>
      <c r="BM116" s="215" t="s">
        <v>581</v>
      </c>
    </row>
    <row r="117" s="2" customFormat="1">
      <c r="A117" s="38"/>
      <c r="B117" s="39"/>
      <c r="C117" s="40"/>
      <c r="D117" s="217" t="s">
        <v>135</v>
      </c>
      <c r="E117" s="40"/>
      <c r="F117" s="218" t="s">
        <v>188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135</v>
      </c>
      <c r="AU117" s="17" t="s">
        <v>83</v>
      </c>
    </row>
    <row r="118" s="2" customFormat="1" ht="21.75" customHeight="1">
      <c r="A118" s="38"/>
      <c r="B118" s="39"/>
      <c r="C118" s="234" t="s">
        <v>8</v>
      </c>
      <c r="D118" s="234" t="s">
        <v>163</v>
      </c>
      <c r="E118" s="235" t="s">
        <v>189</v>
      </c>
      <c r="F118" s="236" t="s">
        <v>190</v>
      </c>
      <c r="G118" s="237" t="s">
        <v>186</v>
      </c>
      <c r="H118" s="238">
        <v>4</v>
      </c>
      <c r="I118" s="239"/>
      <c r="J118" s="240">
        <f>ROUND(I118*H118,2)</f>
        <v>0</v>
      </c>
      <c r="K118" s="236" t="s">
        <v>132</v>
      </c>
      <c r="L118" s="241"/>
      <c r="M118" s="242" t="s">
        <v>19</v>
      </c>
      <c r="N118" s="243" t="s">
        <v>44</v>
      </c>
      <c r="O118" s="84"/>
      <c r="P118" s="213">
        <f>O118*H118</f>
        <v>0</v>
      </c>
      <c r="Q118" s="213">
        <v>0.00080000000000000004</v>
      </c>
      <c r="R118" s="213">
        <f>Q118*H118</f>
        <v>0.0032000000000000002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167</v>
      </c>
      <c r="AT118" s="215" t="s">
        <v>163</v>
      </c>
      <c r="AU118" s="215" t="s">
        <v>83</v>
      </c>
      <c r="AY118" s="17" t="s">
        <v>126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133</v>
      </c>
      <c r="BM118" s="215" t="s">
        <v>582</v>
      </c>
    </row>
    <row r="119" s="2" customFormat="1" ht="49.05" customHeight="1">
      <c r="A119" s="38"/>
      <c r="B119" s="39"/>
      <c r="C119" s="204" t="s">
        <v>192</v>
      </c>
      <c r="D119" s="204" t="s">
        <v>128</v>
      </c>
      <c r="E119" s="205" t="s">
        <v>193</v>
      </c>
      <c r="F119" s="206" t="s">
        <v>194</v>
      </c>
      <c r="G119" s="207" t="s">
        <v>166</v>
      </c>
      <c r="H119" s="208">
        <v>1.5109999999999999</v>
      </c>
      <c r="I119" s="209"/>
      <c r="J119" s="210">
        <f>ROUND(I119*H119,2)</f>
        <v>0</v>
      </c>
      <c r="K119" s="206" t="s">
        <v>132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133</v>
      </c>
      <c r="AT119" s="215" t="s">
        <v>128</v>
      </c>
      <c r="AU119" s="215" t="s">
        <v>83</v>
      </c>
      <c r="AY119" s="17" t="s">
        <v>126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133</v>
      </c>
      <c r="BM119" s="215" t="s">
        <v>583</v>
      </c>
    </row>
    <row r="120" s="2" customFormat="1">
      <c r="A120" s="38"/>
      <c r="B120" s="39"/>
      <c r="C120" s="40"/>
      <c r="D120" s="217" t="s">
        <v>135</v>
      </c>
      <c r="E120" s="40"/>
      <c r="F120" s="218" t="s">
        <v>584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2" customFormat="1" ht="16.5" customHeight="1">
      <c r="A121" s="38"/>
      <c r="B121" s="39"/>
      <c r="C121" s="204" t="s">
        <v>196</v>
      </c>
      <c r="D121" s="204" t="s">
        <v>128</v>
      </c>
      <c r="E121" s="205" t="s">
        <v>197</v>
      </c>
      <c r="F121" s="206" t="s">
        <v>198</v>
      </c>
      <c r="G121" s="207" t="s">
        <v>186</v>
      </c>
      <c r="H121" s="208">
        <v>2</v>
      </c>
      <c r="I121" s="209"/>
      <c r="J121" s="210">
        <f>ROUND(I121*H121,2)</f>
        <v>0</v>
      </c>
      <c r="K121" s="206" t="s">
        <v>19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0.40000000000000002</v>
      </c>
      <c r="T121" s="214">
        <f>S121*H121</f>
        <v>0.80000000000000004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133</v>
      </c>
      <c r="AT121" s="215" t="s">
        <v>128</v>
      </c>
      <c r="AU121" s="215" t="s">
        <v>83</v>
      </c>
      <c r="AY121" s="17" t="s">
        <v>126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133</v>
      </c>
      <c r="BM121" s="215" t="s">
        <v>585</v>
      </c>
    </row>
    <row r="122" s="2" customFormat="1">
      <c r="A122" s="38"/>
      <c r="B122" s="39"/>
      <c r="C122" s="40"/>
      <c r="D122" s="224" t="s">
        <v>200</v>
      </c>
      <c r="E122" s="40"/>
      <c r="F122" s="244" t="s">
        <v>201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200</v>
      </c>
      <c r="AU122" s="17" t="s">
        <v>83</v>
      </c>
    </row>
    <row r="123" s="12" customFormat="1" ht="22.8" customHeight="1">
      <c r="A123" s="12"/>
      <c r="B123" s="188"/>
      <c r="C123" s="189"/>
      <c r="D123" s="190" t="s">
        <v>72</v>
      </c>
      <c r="E123" s="202" t="s">
        <v>202</v>
      </c>
      <c r="F123" s="202" t="s">
        <v>203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SUM(P124:P132)</f>
        <v>0</v>
      </c>
      <c r="Q123" s="196"/>
      <c r="R123" s="197">
        <f>SUM(R124:R132)</f>
        <v>87.833122999999986</v>
      </c>
      <c r="S123" s="196"/>
      <c r="T123" s="198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81</v>
      </c>
      <c r="AT123" s="200" t="s">
        <v>72</v>
      </c>
      <c r="AU123" s="200" t="s">
        <v>81</v>
      </c>
      <c r="AY123" s="199" t="s">
        <v>126</v>
      </c>
      <c r="BK123" s="201">
        <f>SUM(BK124:BK132)</f>
        <v>0</v>
      </c>
    </row>
    <row r="124" s="2" customFormat="1" ht="33" customHeight="1">
      <c r="A124" s="38"/>
      <c r="B124" s="39"/>
      <c r="C124" s="204" t="s">
        <v>204</v>
      </c>
      <c r="D124" s="204" t="s">
        <v>128</v>
      </c>
      <c r="E124" s="205" t="s">
        <v>205</v>
      </c>
      <c r="F124" s="206" t="s">
        <v>206</v>
      </c>
      <c r="G124" s="207" t="s">
        <v>177</v>
      </c>
      <c r="H124" s="208">
        <v>50</v>
      </c>
      <c r="I124" s="209"/>
      <c r="J124" s="210">
        <f>ROUND(I124*H124,2)</f>
        <v>0</v>
      </c>
      <c r="K124" s="206" t="s">
        <v>132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0.0035328999999999998</v>
      </c>
      <c r="R124" s="213">
        <f>Q124*H124</f>
        <v>0.176645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133</v>
      </c>
      <c r="AT124" s="215" t="s">
        <v>128</v>
      </c>
      <c r="AU124" s="215" t="s">
        <v>83</v>
      </c>
      <c r="AY124" s="17" t="s">
        <v>126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133</v>
      </c>
      <c r="BM124" s="215" t="s">
        <v>586</v>
      </c>
    </row>
    <row r="125" s="2" customFormat="1">
      <c r="A125" s="38"/>
      <c r="B125" s="39"/>
      <c r="C125" s="40"/>
      <c r="D125" s="217" t="s">
        <v>135</v>
      </c>
      <c r="E125" s="40"/>
      <c r="F125" s="218" t="s">
        <v>587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135</v>
      </c>
      <c r="AU125" s="17" t="s">
        <v>83</v>
      </c>
    </row>
    <row r="126" s="2" customFormat="1">
      <c r="A126" s="38"/>
      <c r="B126" s="39"/>
      <c r="C126" s="40"/>
      <c r="D126" s="224" t="s">
        <v>200</v>
      </c>
      <c r="E126" s="40"/>
      <c r="F126" s="244" t="s">
        <v>208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200</v>
      </c>
      <c r="AU126" s="17" t="s">
        <v>83</v>
      </c>
    </row>
    <row r="127" s="2" customFormat="1" ht="24.15" customHeight="1">
      <c r="A127" s="38"/>
      <c r="B127" s="39"/>
      <c r="C127" s="204" t="s">
        <v>209</v>
      </c>
      <c r="D127" s="204" t="s">
        <v>128</v>
      </c>
      <c r="E127" s="205" t="s">
        <v>210</v>
      </c>
      <c r="F127" s="206" t="s">
        <v>211</v>
      </c>
      <c r="G127" s="207" t="s">
        <v>131</v>
      </c>
      <c r="H127" s="208">
        <v>673.39999999999998</v>
      </c>
      <c r="I127" s="209"/>
      <c r="J127" s="210">
        <f>ROUND(I127*H127,2)</f>
        <v>0</v>
      </c>
      <c r="K127" s="206" t="s">
        <v>132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0.00051000000000000004</v>
      </c>
      <c r="R127" s="213">
        <f>Q127*H127</f>
        <v>0.34343400000000002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133</v>
      </c>
      <c r="AT127" s="215" t="s">
        <v>128</v>
      </c>
      <c r="AU127" s="215" t="s">
        <v>83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133</v>
      </c>
      <c r="BM127" s="215" t="s">
        <v>588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589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2" customFormat="1" ht="49.05" customHeight="1">
      <c r="A129" s="38"/>
      <c r="B129" s="39"/>
      <c r="C129" s="204" t="s">
        <v>213</v>
      </c>
      <c r="D129" s="204" t="s">
        <v>128</v>
      </c>
      <c r="E129" s="205" t="s">
        <v>214</v>
      </c>
      <c r="F129" s="206" t="s">
        <v>215</v>
      </c>
      <c r="G129" s="207" t="s">
        <v>131</v>
      </c>
      <c r="H129" s="208">
        <v>673.39999999999998</v>
      </c>
      <c r="I129" s="209"/>
      <c r="J129" s="210">
        <f>ROUND(I129*H129,2)</f>
        <v>0</v>
      </c>
      <c r="K129" s="206" t="s">
        <v>132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0.12966</v>
      </c>
      <c r="R129" s="213">
        <f>Q129*H129</f>
        <v>87.313043999999991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133</v>
      </c>
      <c r="AT129" s="215" t="s">
        <v>128</v>
      </c>
      <c r="AU129" s="215" t="s">
        <v>83</v>
      </c>
      <c r="AY129" s="17" t="s">
        <v>126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133</v>
      </c>
      <c r="BM129" s="215" t="s">
        <v>590</v>
      </c>
    </row>
    <row r="130" s="2" customFormat="1">
      <c r="A130" s="38"/>
      <c r="B130" s="39"/>
      <c r="C130" s="40"/>
      <c r="D130" s="217" t="s">
        <v>135</v>
      </c>
      <c r="E130" s="40"/>
      <c r="F130" s="218" t="s">
        <v>591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83</v>
      </c>
    </row>
    <row r="131" s="2" customFormat="1" ht="44.25" customHeight="1">
      <c r="A131" s="38"/>
      <c r="B131" s="39"/>
      <c r="C131" s="204" t="s">
        <v>217</v>
      </c>
      <c r="D131" s="204" t="s">
        <v>128</v>
      </c>
      <c r="E131" s="205" t="s">
        <v>218</v>
      </c>
      <c r="F131" s="206" t="s">
        <v>219</v>
      </c>
      <c r="G131" s="207" t="s">
        <v>166</v>
      </c>
      <c r="H131" s="208">
        <v>91.927000000000007</v>
      </c>
      <c r="I131" s="209"/>
      <c r="J131" s="210">
        <f>ROUND(I131*H131,2)</f>
        <v>0</v>
      </c>
      <c r="K131" s="206" t="s">
        <v>132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133</v>
      </c>
      <c r="AT131" s="215" t="s">
        <v>128</v>
      </c>
      <c r="AU131" s="215" t="s">
        <v>83</v>
      </c>
      <c r="AY131" s="17" t="s">
        <v>126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133</v>
      </c>
      <c r="BM131" s="215" t="s">
        <v>592</v>
      </c>
    </row>
    <row r="132" s="2" customFormat="1">
      <c r="A132" s="38"/>
      <c r="B132" s="39"/>
      <c r="C132" s="40"/>
      <c r="D132" s="217" t="s">
        <v>135</v>
      </c>
      <c r="E132" s="40"/>
      <c r="F132" s="218" t="s">
        <v>593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83</v>
      </c>
    </row>
    <row r="133" s="12" customFormat="1" ht="22.8" customHeight="1">
      <c r="A133" s="12"/>
      <c r="B133" s="188"/>
      <c r="C133" s="189"/>
      <c r="D133" s="190" t="s">
        <v>72</v>
      </c>
      <c r="E133" s="202" t="s">
        <v>223</v>
      </c>
      <c r="F133" s="202" t="s">
        <v>224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SUM(P134:P152)</f>
        <v>0</v>
      </c>
      <c r="Q133" s="196"/>
      <c r="R133" s="197">
        <f>SUM(R134:R152)</f>
        <v>5.429450000000001</v>
      </c>
      <c r="S133" s="196"/>
      <c r="T133" s="198">
        <f>SUM(T134:T152)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81</v>
      </c>
      <c r="AT133" s="200" t="s">
        <v>72</v>
      </c>
      <c r="AU133" s="200" t="s">
        <v>81</v>
      </c>
      <c r="AY133" s="199" t="s">
        <v>126</v>
      </c>
      <c r="BK133" s="201">
        <f>SUM(BK134:BK152)</f>
        <v>0</v>
      </c>
    </row>
    <row r="134" s="2" customFormat="1" ht="33" customHeight="1">
      <c r="A134" s="38"/>
      <c r="B134" s="39"/>
      <c r="C134" s="204" t="s">
        <v>225</v>
      </c>
      <c r="D134" s="204" t="s">
        <v>128</v>
      </c>
      <c r="E134" s="205" t="s">
        <v>226</v>
      </c>
      <c r="F134" s="206" t="s">
        <v>227</v>
      </c>
      <c r="G134" s="207" t="s">
        <v>186</v>
      </c>
      <c r="H134" s="208">
        <v>2</v>
      </c>
      <c r="I134" s="209"/>
      <c r="J134" s="210">
        <f>ROUND(I134*H134,2)</f>
        <v>0</v>
      </c>
      <c r="K134" s="206" t="s">
        <v>132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0.087417999999999996</v>
      </c>
      <c r="R134" s="213">
        <f>Q134*H134</f>
        <v>0.17483599999999999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133</v>
      </c>
      <c r="AT134" s="215" t="s">
        <v>128</v>
      </c>
      <c r="AU134" s="215" t="s">
        <v>83</v>
      </c>
      <c r="AY134" s="17" t="s">
        <v>126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133</v>
      </c>
      <c r="BM134" s="215" t="s">
        <v>594</v>
      </c>
    </row>
    <row r="135" s="2" customFormat="1">
      <c r="A135" s="38"/>
      <c r="B135" s="39"/>
      <c r="C135" s="40"/>
      <c r="D135" s="217" t="s">
        <v>135</v>
      </c>
      <c r="E135" s="40"/>
      <c r="F135" s="218" t="s">
        <v>595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83</v>
      </c>
    </row>
    <row r="136" s="2" customFormat="1" ht="24.15" customHeight="1">
      <c r="A136" s="38"/>
      <c r="B136" s="39"/>
      <c r="C136" s="204" t="s">
        <v>229</v>
      </c>
      <c r="D136" s="204" t="s">
        <v>128</v>
      </c>
      <c r="E136" s="205" t="s">
        <v>230</v>
      </c>
      <c r="F136" s="206" t="s">
        <v>231</v>
      </c>
      <c r="G136" s="207" t="s">
        <v>186</v>
      </c>
      <c r="H136" s="208">
        <v>2</v>
      </c>
      <c r="I136" s="209"/>
      <c r="J136" s="210">
        <f>ROUND(I136*H136,2)</f>
        <v>0</v>
      </c>
      <c r="K136" s="206" t="s">
        <v>132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0.124223</v>
      </c>
      <c r="R136" s="213">
        <f>Q136*H136</f>
        <v>0.248446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133</v>
      </c>
      <c r="AT136" s="215" t="s">
        <v>128</v>
      </c>
      <c r="AU136" s="215" t="s">
        <v>83</v>
      </c>
      <c r="AY136" s="17" t="s">
        <v>126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133</v>
      </c>
      <c r="BM136" s="215" t="s">
        <v>596</v>
      </c>
    </row>
    <row r="137" s="2" customFormat="1">
      <c r="A137" s="38"/>
      <c r="B137" s="39"/>
      <c r="C137" s="40"/>
      <c r="D137" s="217" t="s">
        <v>135</v>
      </c>
      <c r="E137" s="40"/>
      <c r="F137" s="218" t="s">
        <v>233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83</v>
      </c>
    </row>
    <row r="138" s="2" customFormat="1" ht="24.15" customHeight="1">
      <c r="A138" s="38"/>
      <c r="B138" s="39"/>
      <c r="C138" s="204" t="s">
        <v>7</v>
      </c>
      <c r="D138" s="204" t="s">
        <v>128</v>
      </c>
      <c r="E138" s="205" t="s">
        <v>234</v>
      </c>
      <c r="F138" s="206" t="s">
        <v>235</v>
      </c>
      <c r="G138" s="207" t="s">
        <v>186</v>
      </c>
      <c r="H138" s="208">
        <v>2</v>
      </c>
      <c r="I138" s="209"/>
      <c r="J138" s="210">
        <f>ROUND(I138*H138,2)</f>
        <v>0</v>
      </c>
      <c r="K138" s="206" t="s">
        <v>132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0.029722999999999999</v>
      </c>
      <c r="R138" s="213">
        <f>Q138*H138</f>
        <v>0.059445999999999999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133</v>
      </c>
      <c r="AT138" s="215" t="s">
        <v>128</v>
      </c>
      <c r="AU138" s="215" t="s">
        <v>83</v>
      </c>
      <c r="AY138" s="17" t="s">
        <v>126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133</v>
      </c>
      <c r="BM138" s="215" t="s">
        <v>597</v>
      </c>
    </row>
    <row r="139" s="2" customFormat="1">
      <c r="A139" s="38"/>
      <c r="B139" s="39"/>
      <c r="C139" s="40"/>
      <c r="D139" s="217" t="s">
        <v>135</v>
      </c>
      <c r="E139" s="40"/>
      <c r="F139" s="218" t="s">
        <v>598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83</v>
      </c>
    </row>
    <row r="140" s="2" customFormat="1" ht="24.15" customHeight="1">
      <c r="A140" s="38"/>
      <c r="B140" s="39"/>
      <c r="C140" s="204" t="s">
        <v>237</v>
      </c>
      <c r="D140" s="204" t="s">
        <v>128</v>
      </c>
      <c r="E140" s="205" t="s">
        <v>238</v>
      </c>
      <c r="F140" s="206" t="s">
        <v>239</v>
      </c>
      <c r="G140" s="207" t="s">
        <v>186</v>
      </c>
      <c r="H140" s="208">
        <v>2</v>
      </c>
      <c r="I140" s="209"/>
      <c r="J140" s="210">
        <f>ROUND(I140*H140,2)</f>
        <v>0</v>
      </c>
      <c r="K140" s="206" t="s">
        <v>132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0.029722999999999999</v>
      </c>
      <c r="R140" s="213">
        <f>Q140*H140</f>
        <v>0.059445999999999999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133</v>
      </c>
      <c r="AT140" s="215" t="s">
        <v>128</v>
      </c>
      <c r="AU140" s="215" t="s">
        <v>83</v>
      </c>
      <c r="AY140" s="17" t="s">
        <v>126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133</v>
      </c>
      <c r="BM140" s="215" t="s">
        <v>599</v>
      </c>
    </row>
    <row r="141" s="2" customFormat="1">
      <c r="A141" s="38"/>
      <c r="B141" s="39"/>
      <c r="C141" s="40"/>
      <c r="D141" s="217" t="s">
        <v>135</v>
      </c>
      <c r="E141" s="40"/>
      <c r="F141" s="218" t="s">
        <v>600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83</v>
      </c>
    </row>
    <row r="142" s="2" customFormat="1" ht="21.75" customHeight="1">
      <c r="A142" s="38"/>
      <c r="B142" s="39"/>
      <c r="C142" s="234" t="s">
        <v>241</v>
      </c>
      <c r="D142" s="234" t="s">
        <v>163</v>
      </c>
      <c r="E142" s="235" t="s">
        <v>242</v>
      </c>
      <c r="F142" s="236" t="s">
        <v>243</v>
      </c>
      <c r="G142" s="237" t="s">
        <v>186</v>
      </c>
      <c r="H142" s="238">
        <v>2</v>
      </c>
      <c r="I142" s="239"/>
      <c r="J142" s="240">
        <f>ROUND(I142*H142,2)</f>
        <v>0</v>
      </c>
      <c r="K142" s="236" t="s">
        <v>132</v>
      </c>
      <c r="L142" s="241"/>
      <c r="M142" s="242" t="s">
        <v>19</v>
      </c>
      <c r="N142" s="243" t="s">
        <v>44</v>
      </c>
      <c r="O142" s="84"/>
      <c r="P142" s="213">
        <f>O142*H142</f>
        <v>0</v>
      </c>
      <c r="Q142" s="213">
        <v>0.111</v>
      </c>
      <c r="R142" s="213">
        <f>Q142*H142</f>
        <v>0.222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167</v>
      </c>
      <c r="AT142" s="215" t="s">
        <v>163</v>
      </c>
      <c r="AU142" s="215" t="s">
        <v>83</v>
      </c>
      <c r="AY142" s="17" t="s">
        <v>126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133</v>
      </c>
      <c r="BM142" s="215" t="s">
        <v>601</v>
      </c>
    </row>
    <row r="143" s="2" customFormat="1" ht="24.15" customHeight="1">
      <c r="A143" s="38"/>
      <c r="B143" s="39"/>
      <c r="C143" s="234" t="s">
        <v>245</v>
      </c>
      <c r="D143" s="234" t="s">
        <v>163</v>
      </c>
      <c r="E143" s="235" t="s">
        <v>246</v>
      </c>
      <c r="F143" s="236" t="s">
        <v>247</v>
      </c>
      <c r="G143" s="237" t="s">
        <v>186</v>
      </c>
      <c r="H143" s="238">
        <v>2</v>
      </c>
      <c r="I143" s="239"/>
      <c r="J143" s="240">
        <f>ROUND(I143*H143,2)</f>
        <v>0</v>
      </c>
      <c r="K143" s="236" t="s">
        <v>132</v>
      </c>
      <c r="L143" s="241"/>
      <c r="M143" s="242" t="s">
        <v>19</v>
      </c>
      <c r="N143" s="243" t="s">
        <v>44</v>
      </c>
      <c r="O143" s="84"/>
      <c r="P143" s="213">
        <f>O143*H143</f>
        <v>0</v>
      </c>
      <c r="Q143" s="213">
        <v>0.080000000000000002</v>
      </c>
      <c r="R143" s="213">
        <f>Q143*H143</f>
        <v>0.16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167</v>
      </c>
      <c r="AT143" s="215" t="s">
        <v>163</v>
      </c>
      <c r="AU143" s="215" t="s">
        <v>83</v>
      </c>
      <c r="AY143" s="17" t="s">
        <v>126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133</v>
      </c>
      <c r="BM143" s="215" t="s">
        <v>602</v>
      </c>
    </row>
    <row r="144" s="2" customFormat="1" ht="21.75" customHeight="1">
      <c r="A144" s="38"/>
      <c r="B144" s="39"/>
      <c r="C144" s="234" t="s">
        <v>249</v>
      </c>
      <c r="D144" s="234" t="s">
        <v>163</v>
      </c>
      <c r="E144" s="235" t="s">
        <v>250</v>
      </c>
      <c r="F144" s="236" t="s">
        <v>251</v>
      </c>
      <c r="G144" s="237" t="s">
        <v>186</v>
      </c>
      <c r="H144" s="238">
        <v>2</v>
      </c>
      <c r="I144" s="239"/>
      <c r="J144" s="240">
        <f>ROUND(I144*H144,2)</f>
        <v>0</v>
      </c>
      <c r="K144" s="236" t="s">
        <v>132</v>
      </c>
      <c r="L144" s="241"/>
      <c r="M144" s="242" t="s">
        <v>19</v>
      </c>
      <c r="N144" s="243" t="s">
        <v>44</v>
      </c>
      <c r="O144" s="84"/>
      <c r="P144" s="213">
        <f>O144*H144</f>
        <v>0</v>
      </c>
      <c r="Q144" s="213">
        <v>0.17499999999999999</v>
      </c>
      <c r="R144" s="213">
        <f>Q144*H144</f>
        <v>0.34999999999999998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167</v>
      </c>
      <c r="AT144" s="215" t="s">
        <v>163</v>
      </c>
      <c r="AU144" s="215" t="s">
        <v>83</v>
      </c>
      <c r="AY144" s="17" t="s">
        <v>126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133</v>
      </c>
      <c r="BM144" s="215" t="s">
        <v>603</v>
      </c>
    </row>
    <row r="145" s="2" customFormat="1" ht="21.75" customHeight="1">
      <c r="A145" s="38"/>
      <c r="B145" s="39"/>
      <c r="C145" s="234" t="s">
        <v>253</v>
      </c>
      <c r="D145" s="234" t="s">
        <v>163</v>
      </c>
      <c r="E145" s="235" t="s">
        <v>254</v>
      </c>
      <c r="F145" s="236" t="s">
        <v>255</v>
      </c>
      <c r="G145" s="237" t="s">
        <v>186</v>
      </c>
      <c r="H145" s="238">
        <v>2</v>
      </c>
      <c r="I145" s="239"/>
      <c r="J145" s="240">
        <f>ROUND(I145*H145,2)</f>
        <v>0</v>
      </c>
      <c r="K145" s="236" t="s">
        <v>132</v>
      </c>
      <c r="L145" s="241"/>
      <c r="M145" s="242" t="s">
        <v>19</v>
      </c>
      <c r="N145" s="243" t="s">
        <v>44</v>
      </c>
      <c r="O145" s="84"/>
      <c r="P145" s="213">
        <f>O145*H145</f>
        <v>0</v>
      </c>
      <c r="Q145" s="213">
        <v>0.10000000000000001</v>
      </c>
      <c r="R145" s="213">
        <f>Q145*H145</f>
        <v>0.20000000000000001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167</v>
      </c>
      <c r="AT145" s="215" t="s">
        <v>163</v>
      </c>
      <c r="AU145" s="215" t="s">
        <v>83</v>
      </c>
      <c r="AY145" s="17" t="s">
        <v>126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133</v>
      </c>
      <c r="BM145" s="215" t="s">
        <v>604</v>
      </c>
    </row>
    <row r="146" s="2" customFormat="1" ht="24.15" customHeight="1">
      <c r="A146" s="38"/>
      <c r="B146" s="39"/>
      <c r="C146" s="234" t="s">
        <v>257</v>
      </c>
      <c r="D146" s="234" t="s">
        <v>163</v>
      </c>
      <c r="E146" s="235" t="s">
        <v>258</v>
      </c>
      <c r="F146" s="236" t="s">
        <v>259</v>
      </c>
      <c r="G146" s="237" t="s">
        <v>186</v>
      </c>
      <c r="H146" s="238">
        <v>2</v>
      </c>
      <c r="I146" s="239"/>
      <c r="J146" s="240">
        <f>ROUND(I146*H146,2)</f>
        <v>0</v>
      </c>
      <c r="K146" s="236" t="s">
        <v>132</v>
      </c>
      <c r="L146" s="241"/>
      <c r="M146" s="242" t="s">
        <v>19</v>
      </c>
      <c r="N146" s="243" t="s">
        <v>44</v>
      </c>
      <c r="O146" s="84"/>
      <c r="P146" s="213">
        <f>O146*H146</f>
        <v>0</v>
      </c>
      <c r="Q146" s="213">
        <v>0.027</v>
      </c>
      <c r="R146" s="213">
        <f>Q146*H146</f>
        <v>0.053999999999999999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167</v>
      </c>
      <c r="AT146" s="215" t="s">
        <v>163</v>
      </c>
      <c r="AU146" s="215" t="s">
        <v>83</v>
      </c>
      <c r="AY146" s="17" t="s">
        <v>126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133</v>
      </c>
      <c r="BM146" s="215" t="s">
        <v>605</v>
      </c>
    </row>
    <row r="147" s="2" customFormat="1" ht="24.15" customHeight="1">
      <c r="A147" s="38"/>
      <c r="B147" s="39"/>
      <c r="C147" s="204" t="s">
        <v>261</v>
      </c>
      <c r="D147" s="204" t="s">
        <v>128</v>
      </c>
      <c r="E147" s="205" t="s">
        <v>262</v>
      </c>
      <c r="F147" s="206" t="s">
        <v>263</v>
      </c>
      <c r="G147" s="207" t="s">
        <v>186</v>
      </c>
      <c r="H147" s="208">
        <v>2</v>
      </c>
      <c r="I147" s="209"/>
      <c r="J147" s="210">
        <f>ROUND(I147*H147,2)</f>
        <v>0</v>
      </c>
      <c r="K147" s="206" t="s">
        <v>132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0.217338</v>
      </c>
      <c r="R147" s="213">
        <f>Q147*H147</f>
        <v>0.43467600000000001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133</v>
      </c>
      <c r="AT147" s="215" t="s">
        <v>128</v>
      </c>
      <c r="AU147" s="215" t="s">
        <v>83</v>
      </c>
      <c r="AY147" s="17" t="s">
        <v>126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133</v>
      </c>
      <c r="BM147" s="215" t="s">
        <v>606</v>
      </c>
    </row>
    <row r="148" s="2" customFormat="1">
      <c r="A148" s="38"/>
      <c r="B148" s="39"/>
      <c r="C148" s="40"/>
      <c r="D148" s="217" t="s">
        <v>135</v>
      </c>
      <c r="E148" s="40"/>
      <c r="F148" s="218" t="s">
        <v>607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83</v>
      </c>
    </row>
    <row r="149" s="2" customFormat="1" ht="24.15" customHeight="1">
      <c r="A149" s="38"/>
      <c r="B149" s="39"/>
      <c r="C149" s="234" t="s">
        <v>265</v>
      </c>
      <c r="D149" s="234" t="s">
        <v>163</v>
      </c>
      <c r="E149" s="235" t="s">
        <v>266</v>
      </c>
      <c r="F149" s="236" t="s">
        <v>267</v>
      </c>
      <c r="G149" s="237" t="s">
        <v>186</v>
      </c>
      <c r="H149" s="238">
        <v>2</v>
      </c>
      <c r="I149" s="239"/>
      <c r="J149" s="240">
        <f>ROUND(I149*H149,2)</f>
        <v>0</v>
      </c>
      <c r="K149" s="236" t="s">
        <v>132</v>
      </c>
      <c r="L149" s="241"/>
      <c r="M149" s="242" t="s">
        <v>19</v>
      </c>
      <c r="N149" s="243" t="s">
        <v>44</v>
      </c>
      <c r="O149" s="84"/>
      <c r="P149" s="213">
        <f>O149*H149</f>
        <v>0</v>
      </c>
      <c r="Q149" s="213">
        <v>0.0060000000000000001</v>
      </c>
      <c r="R149" s="213">
        <f>Q149*H149</f>
        <v>0.012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167</v>
      </c>
      <c r="AT149" s="215" t="s">
        <v>163</v>
      </c>
      <c r="AU149" s="215" t="s">
        <v>83</v>
      </c>
      <c r="AY149" s="17" t="s">
        <v>126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133</v>
      </c>
      <c r="BM149" s="215" t="s">
        <v>608</v>
      </c>
    </row>
    <row r="150" s="2" customFormat="1" ht="24.15" customHeight="1">
      <c r="A150" s="38"/>
      <c r="B150" s="39"/>
      <c r="C150" s="234" t="s">
        <v>269</v>
      </c>
      <c r="D150" s="234" t="s">
        <v>163</v>
      </c>
      <c r="E150" s="235" t="s">
        <v>270</v>
      </c>
      <c r="F150" s="236" t="s">
        <v>271</v>
      </c>
      <c r="G150" s="237" t="s">
        <v>186</v>
      </c>
      <c r="H150" s="238">
        <v>2</v>
      </c>
      <c r="I150" s="239"/>
      <c r="J150" s="240">
        <f>ROUND(I150*H150,2)</f>
        <v>0</v>
      </c>
      <c r="K150" s="236" t="s">
        <v>132</v>
      </c>
      <c r="L150" s="241"/>
      <c r="M150" s="242" t="s">
        <v>19</v>
      </c>
      <c r="N150" s="243" t="s">
        <v>44</v>
      </c>
      <c r="O150" s="84"/>
      <c r="P150" s="213">
        <f>O150*H150</f>
        <v>0</v>
      </c>
      <c r="Q150" s="213">
        <v>0.108</v>
      </c>
      <c r="R150" s="213">
        <f>Q150*H150</f>
        <v>0.216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167</v>
      </c>
      <c r="AT150" s="215" t="s">
        <v>163</v>
      </c>
      <c r="AU150" s="215" t="s">
        <v>83</v>
      </c>
      <c r="AY150" s="17" t="s">
        <v>126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133</v>
      </c>
      <c r="BM150" s="215" t="s">
        <v>609</v>
      </c>
    </row>
    <row r="151" s="2" customFormat="1" ht="24.15" customHeight="1">
      <c r="A151" s="38"/>
      <c r="B151" s="39"/>
      <c r="C151" s="204" t="s">
        <v>273</v>
      </c>
      <c r="D151" s="204" t="s">
        <v>128</v>
      </c>
      <c r="E151" s="205" t="s">
        <v>274</v>
      </c>
      <c r="F151" s="206" t="s">
        <v>275</v>
      </c>
      <c r="G151" s="207" t="s">
        <v>186</v>
      </c>
      <c r="H151" s="208">
        <v>4</v>
      </c>
      <c r="I151" s="209"/>
      <c r="J151" s="210">
        <f>ROUND(I151*H151,2)</f>
        <v>0</v>
      </c>
      <c r="K151" s="206" t="s">
        <v>19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0.42080000000000001</v>
      </c>
      <c r="R151" s="213">
        <f>Q151*H151</f>
        <v>1.6832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133</v>
      </c>
      <c r="AT151" s="215" t="s">
        <v>128</v>
      </c>
      <c r="AU151" s="215" t="s">
        <v>83</v>
      </c>
      <c r="AY151" s="17" t="s">
        <v>126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133</v>
      </c>
      <c r="BM151" s="215" t="s">
        <v>610</v>
      </c>
    </row>
    <row r="152" s="2" customFormat="1" ht="37.8" customHeight="1">
      <c r="A152" s="38"/>
      <c r="B152" s="39"/>
      <c r="C152" s="204" t="s">
        <v>278</v>
      </c>
      <c r="D152" s="204" t="s">
        <v>128</v>
      </c>
      <c r="E152" s="205" t="s">
        <v>438</v>
      </c>
      <c r="F152" s="206" t="s">
        <v>439</v>
      </c>
      <c r="G152" s="207" t="s">
        <v>186</v>
      </c>
      <c r="H152" s="208">
        <v>5</v>
      </c>
      <c r="I152" s="209"/>
      <c r="J152" s="210">
        <f>ROUND(I152*H152,2)</f>
        <v>0</v>
      </c>
      <c r="K152" s="206" t="s">
        <v>19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0.31108000000000002</v>
      </c>
      <c r="R152" s="213">
        <f>Q152*H152</f>
        <v>1.5554000000000001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133</v>
      </c>
      <c r="AT152" s="215" t="s">
        <v>128</v>
      </c>
      <c r="AU152" s="215" t="s">
        <v>83</v>
      </c>
      <c r="AY152" s="17" t="s">
        <v>126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133</v>
      </c>
      <c r="BM152" s="215" t="s">
        <v>611</v>
      </c>
    </row>
    <row r="153" s="12" customFormat="1" ht="22.8" customHeight="1">
      <c r="A153" s="12"/>
      <c r="B153" s="188"/>
      <c r="C153" s="189"/>
      <c r="D153" s="190" t="s">
        <v>72</v>
      </c>
      <c r="E153" s="202" t="s">
        <v>174</v>
      </c>
      <c r="F153" s="202" t="s">
        <v>277</v>
      </c>
      <c r="G153" s="189"/>
      <c r="H153" s="189"/>
      <c r="I153" s="192"/>
      <c r="J153" s="203">
        <f>BK153</f>
        <v>0</v>
      </c>
      <c r="K153" s="189"/>
      <c r="L153" s="194"/>
      <c r="M153" s="195"/>
      <c r="N153" s="196"/>
      <c r="O153" s="196"/>
      <c r="P153" s="197">
        <f>SUM(P154:P165)</f>
        <v>0</v>
      </c>
      <c r="Q153" s="196"/>
      <c r="R153" s="197">
        <f>SUM(R154:R165)</f>
        <v>20.4099583285</v>
      </c>
      <c r="S153" s="196"/>
      <c r="T153" s="198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9" t="s">
        <v>81</v>
      </c>
      <c r="AT153" s="200" t="s">
        <v>72</v>
      </c>
      <c r="AU153" s="200" t="s">
        <v>81</v>
      </c>
      <c r="AY153" s="199" t="s">
        <v>126</v>
      </c>
      <c r="BK153" s="201">
        <f>SUM(BK154:BK165)</f>
        <v>0</v>
      </c>
    </row>
    <row r="154" s="2" customFormat="1" ht="49.05" customHeight="1">
      <c r="A154" s="38"/>
      <c r="B154" s="39"/>
      <c r="C154" s="204" t="s">
        <v>283</v>
      </c>
      <c r="D154" s="204" t="s">
        <v>128</v>
      </c>
      <c r="E154" s="205" t="s">
        <v>612</v>
      </c>
      <c r="F154" s="206" t="s">
        <v>613</v>
      </c>
      <c r="G154" s="207" t="s">
        <v>177</v>
      </c>
      <c r="H154" s="208">
        <v>73.299999999999997</v>
      </c>
      <c r="I154" s="209"/>
      <c r="J154" s="210">
        <f>ROUND(I154*H154,2)</f>
        <v>0</v>
      </c>
      <c r="K154" s="206" t="s">
        <v>132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0.14041999999999999</v>
      </c>
      <c r="R154" s="213">
        <f>Q154*H154</f>
        <v>10.292786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133</v>
      </c>
      <c r="AT154" s="215" t="s">
        <v>128</v>
      </c>
      <c r="AU154" s="215" t="s">
        <v>83</v>
      </c>
      <c r="AY154" s="17" t="s">
        <v>126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133</v>
      </c>
      <c r="BM154" s="215" t="s">
        <v>614</v>
      </c>
    </row>
    <row r="155" s="2" customFormat="1">
      <c r="A155" s="38"/>
      <c r="B155" s="39"/>
      <c r="C155" s="40"/>
      <c r="D155" s="217" t="s">
        <v>135</v>
      </c>
      <c r="E155" s="40"/>
      <c r="F155" s="218" t="s">
        <v>615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83</v>
      </c>
    </row>
    <row r="156" s="2" customFormat="1" ht="16.5" customHeight="1">
      <c r="A156" s="38"/>
      <c r="B156" s="39"/>
      <c r="C156" s="234" t="s">
        <v>287</v>
      </c>
      <c r="D156" s="234" t="s">
        <v>163</v>
      </c>
      <c r="E156" s="235" t="s">
        <v>616</v>
      </c>
      <c r="F156" s="236" t="s">
        <v>617</v>
      </c>
      <c r="G156" s="237" t="s">
        <v>177</v>
      </c>
      <c r="H156" s="238">
        <v>74.766000000000005</v>
      </c>
      <c r="I156" s="239"/>
      <c r="J156" s="240">
        <f>ROUND(I156*H156,2)</f>
        <v>0</v>
      </c>
      <c r="K156" s="236" t="s">
        <v>132</v>
      </c>
      <c r="L156" s="241"/>
      <c r="M156" s="242" t="s">
        <v>19</v>
      </c>
      <c r="N156" s="243" t="s">
        <v>44</v>
      </c>
      <c r="O156" s="84"/>
      <c r="P156" s="213">
        <f>O156*H156</f>
        <v>0</v>
      </c>
      <c r="Q156" s="213">
        <v>0.080000000000000002</v>
      </c>
      <c r="R156" s="213">
        <f>Q156*H156</f>
        <v>5.9812800000000008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167</v>
      </c>
      <c r="AT156" s="215" t="s">
        <v>163</v>
      </c>
      <c r="AU156" s="215" t="s">
        <v>83</v>
      </c>
      <c r="AY156" s="17" t="s">
        <v>126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133</v>
      </c>
      <c r="BM156" s="215" t="s">
        <v>618</v>
      </c>
    </row>
    <row r="157" s="13" customFormat="1">
      <c r="A157" s="13"/>
      <c r="B157" s="222"/>
      <c r="C157" s="223"/>
      <c r="D157" s="224" t="s">
        <v>142</v>
      </c>
      <c r="E157" s="223"/>
      <c r="F157" s="226" t="s">
        <v>619</v>
      </c>
      <c r="G157" s="223"/>
      <c r="H157" s="227">
        <v>74.766000000000005</v>
      </c>
      <c r="I157" s="228"/>
      <c r="J157" s="223"/>
      <c r="K157" s="223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142</v>
      </c>
      <c r="AU157" s="233" t="s">
        <v>83</v>
      </c>
      <c r="AV157" s="13" t="s">
        <v>83</v>
      </c>
      <c r="AW157" s="13" t="s">
        <v>4</v>
      </c>
      <c r="AX157" s="13" t="s">
        <v>81</v>
      </c>
      <c r="AY157" s="233" t="s">
        <v>126</v>
      </c>
    </row>
    <row r="158" s="2" customFormat="1" ht="24.15" customHeight="1">
      <c r="A158" s="38"/>
      <c r="B158" s="39"/>
      <c r="C158" s="204" t="s">
        <v>292</v>
      </c>
      <c r="D158" s="204" t="s">
        <v>128</v>
      </c>
      <c r="E158" s="205" t="s">
        <v>288</v>
      </c>
      <c r="F158" s="206" t="s">
        <v>289</v>
      </c>
      <c r="G158" s="207" t="s">
        <v>139</v>
      </c>
      <c r="H158" s="208">
        <v>1.833</v>
      </c>
      <c r="I158" s="209"/>
      <c r="J158" s="210">
        <f>ROUND(I158*H158,2)</f>
        <v>0</v>
      </c>
      <c r="K158" s="206" t="s">
        <v>132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2.2563399999999998</v>
      </c>
      <c r="R158" s="213">
        <f>Q158*H158</f>
        <v>4.1358712199999994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133</v>
      </c>
      <c r="AT158" s="215" t="s">
        <v>128</v>
      </c>
      <c r="AU158" s="215" t="s">
        <v>83</v>
      </c>
      <c r="AY158" s="17" t="s">
        <v>126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133</v>
      </c>
      <c r="BM158" s="215" t="s">
        <v>620</v>
      </c>
    </row>
    <row r="159" s="2" customFormat="1">
      <c r="A159" s="38"/>
      <c r="B159" s="39"/>
      <c r="C159" s="40"/>
      <c r="D159" s="217" t="s">
        <v>135</v>
      </c>
      <c r="E159" s="40"/>
      <c r="F159" s="218" t="s">
        <v>621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135</v>
      </c>
      <c r="AU159" s="17" t="s">
        <v>83</v>
      </c>
    </row>
    <row r="160" s="13" customFormat="1">
      <c r="A160" s="13"/>
      <c r="B160" s="222"/>
      <c r="C160" s="223"/>
      <c r="D160" s="224" t="s">
        <v>142</v>
      </c>
      <c r="E160" s="225" t="s">
        <v>19</v>
      </c>
      <c r="F160" s="226" t="s">
        <v>622</v>
      </c>
      <c r="G160" s="223"/>
      <c r="H160" s="227">
        <v>1.833</v>
      </c>
      <c r="I160" s="228"/>
      <c r="J160" s="223"/>
      <c r="K160" s="223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142</v>
      </c>
      <c r="AU160" s="233" t="s">
        <v>83</v>
      </c>
      <c r="AV160" s="13" t="s">
        <v>83</v>
      </c>
      <c r="AW160" s="13" t="s">
        <v>35</v>
      </c>
      <c r="AX160" s="13" t="s">
        <v>81</v>
      </c>
      <c r="AY160" s="233" t="s">
        <v>126</v>
      </c>
    </row>
    <row r="161" s="2" customFormat="1" ht="24.15" customHeight="1">
      <c r="A161" s="38"/>
      <c r="B161" s="39"/>
      <c r="C161" s="204" t="s">
        <v>298</v>
      </c>
      <c r="D161" s="204" t="s">
        <v>128</v>
      </c>
      <c r="E161" s="205" t="s">
        <v>293</v>
      </c>
      <c r="F161" s="206" t="s">
        <v>294</v>
      </c>
      <c r="G161" s="207" t="s">
        <v>177</v>
      </c>
      <c r="H161" s="208">
        <v>16.300000000000001</v>
      </c>
      <c r="I161" s="209"/>
      <c r="J161" s="210">
        <f>ROUND(I161*H161,2)</f>
        <v>0</v>
      </c>
      <c r="K161" s="206" t="s">
        <v>132</v>
      </c>
      <c r="L161" s="44"/>
      <c r="M161" s="211" t="s">
        <v>19</v>
      </c>
      <c r="N161" s="212" t="s">
        <v>44</v>
      </c>
      <c r="O161" s="84"/>
      <c r="P161" s="213">
        <f>O161*H161</f>
        <v>0</v>
      </c>
      <c r="Q161" s="213">
        <v>1.2950000000000001E-06</v>
      </c>
      <c r="R161" s="213">
        <f>Q161*H161</f>
        <v>2.1108500000000003E-05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133</v>
      </c>
      <c r="AT161" s="215" t="s">
        <v>128</v>
      </c>
      <c r="AU161" s="215" t="s">
        <v>83</v>
      </c>
      <c r="AY161" s="17" t="s">
        <v>126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133</v>
      </c>
      <c r="BM161" s="215" t="s">
        <v>623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296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83</v>
      </c>
    </row>
    <row r="163" s="13" customFormat="1">
      <c r="A163" s="13"/>
      <c r="B163" s="222"/>
      <c r="C163" s="223"/>
      <c r="D163" s="224" t="s">
        <v>142</v>
      </c>
      <c r="E163" s="225" t="s">
        <v>19</v>
      </c>
      <c r="F163" s="226" t="s">
        <v>624</v>
      </c>
      <c r="G163" s="223"/>
      <c r="H163" s="227">
        <v>16.300000000000001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142</v>
      </c>
      <c r="AU163" s="233" t="s">
        <v>83</v>
      </c>
      <c r="AV163" s="13" t="s">
        <v>83</v>
      </c>
      <c r="AW163" s="13" t="s">
        <v>35</v>
      </c>
      <c r="AX163" s="13" t="s">
        <v>81</v>
      </c>
      <c r="AY163" s="233" t="s">
        <v>126</v>
      </c>
    </row>
    <row r="164" s="2" customFormat="1" ht="66.75" customHeight="1">
      <c r="A164" s="38"/>
      <c r="B164" s="39"/>
      <c r="C164" s="204" t="s">
        <v>305</v>
      </c>
      <c r="D164" s="204" t="s">
        <v>128</v>
      </c>
      <c r="E164" s="205" t="s">
        <v>299</v>
      </c>
      <c r="F164" s="206" t="s">
        <v>300</v>
      </c>
      <c r="G164" s="207" t="s">
        <v>177</v>
      </c>
      <c r="H164" s="208">
        <v>73.299999999999997</v>
      </c>
      <c r="I164" s="209"/>
      <c r="J164" s="210">
        <f>ROUND(I164*H164,2)</f>
        <v>0</v>
      </c>
      <c r="K164" s="206" t="s">
        <v>132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133</v>
      </c>
      <c r="AT164" s="215" t="s">
        <v>128</v>
      </c>
      <c r="AU164" s="215" t="s">
        <v>83</v>
      </c>
      <c r="AY164" s="17" t="s">
        <v>126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133</v>
      </c>
      <c r="BM164" s="215" t="s">
        <v>625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302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83</v>
      </c>
    </row>
    <row r="166" s="12" customFormat="1" ht="22.8" customHeight="1">
      <c r="A166" s="12"/>
      <c r="B166" s="188"/>
      <c r="C166" s="189"/>
      <c r="D166" s="190" t="s">
        <v>72</v>
      </c>
      <c r="E166" s="202" t="s">
        <v>303</v>
      </c>
      <c r="F166" s="202" t="s">
        <v>304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SUM(P167:P189)</f>
        <v>0</v>
      </c>
      <c r="Q166" s="196"/>
      <c r="R166" s="197">
        <f>SUM(R167:R189)</f>
        <v>6.5851034468999989</v>
      </c>
      <c r="S166" s="196"/>
      <c r="T166" s="198">
        <f>SUM(T167:T189)</f>
        <v>30.052999999999997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81</v>
      </c>
      <c r="AT166" s="200" t="s">
        <v>72</v>
      </c>
      <c r="AU166" s="200" t="s">
        <v>81</v>
      </c>
      <c r="AY166" s="199" t="s">
        <v>126</v>
      </c>
      <c r="BK166" s="201">
        <f>SUM(BK167:BK189)</f>
        <v>0</v>
      </c>
    </row>
    <row r="167" s="2" customFormat="1" ht="49.05" customHeight="1">
      <c r="A167" s="38"/>
      <c r="B167" s="39"/>
      <c r="C167" s="204" t="s">
        <v>310</v>
      </c>
      <c r="D167" s="204" t="s">
        <v>128</v>
      </c>
      <c r="E167" s="205" t="s">
        <v>306</v>
      </c>
      <c r="F167" s="206" t="s">
        <v>307</v>
      </c>
      <c r="G167" s="207" t="s">
        <v>177</v>
      </c>
      <c r="H167" s="208">
        <v>146.59999999999999</v>
      </c>
      <c r="I167" s="209"/>
      <c r="J167" s="210">
        <f>ROUND(I167*H167,2)</f>
        <v>0</v>
      </c>
      <c r="K167" s="206" t="s">
        <v>132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0.20499999999999999</v>
      </c>
      <c r="T167" s="214">
        <f>S167*H167</f>
        <v>30.052999999999997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133</v>
      </c>
      <c r="AT167" s="215" t="s">
        <v>128</v>
      </c>
      <c r="AU167" s="215" t="s">
        <v>83</v>
      </c>
      <c r="AY167" s="17" t="s">
        <v>126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133</v>
      </c>
      <c r="BM167" s="215" t="s">
        <v>626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627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83</v>
      </c>
    </row>
    <row r="169" s="2" customFormat="1" ht="62.7" customHeight="1">
      <c r="A169" s="38"/>
      <c r="B169" s="39"/>
      <c r="C169" s="204" t="s">
        <v>314</v>
      </c>
      <c r="D169" s="204" t="s">
        <v>128</v>
      </c>
      <c r="E169" s="205" t="s">
        <v>628</v>
      </c>
      <c r="F169" s="206" t="s">
        <v>285</v>
      </c>
      <c r="G169" s="207" t="s">
        <v>177</v>
      </c>
      <c r="H169" s="208">
        <v>73.299999999999997</v>
      </c>
      <c r="I169" s="209"/>
      <c r="J169" s="210">
        <f>ROUND(I169*H169,2)</f>
        <v>0</v>
      </c>
      <c r="K169" s="206" t="s">
        <v>19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0.089775999999999995</v>
      </c>
      <c r="R169" s="213">
        <f>Q169*H169</f>
        <v>6.580580799999999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133</v>
      </c>
      <c r="AT169" s="215" t="s">
        <v>128</v>
      </c>
      <c r="AU169" s="215" t="s">
        <v>83</v>
      </c>
      <c r="AY169" s="17" t="s">
        <v>126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133</v>
      </c>
      <c r="BM169" s="215" t="s">
        <v>629</v>
      </c>
    </row>
    <row r="170" s="2" customFormat="1" ht="66.75" customHeight="1">
      <c r="A170" s="38"/>
      <c r="B170" s="39"/>
      <c r="C170" s="204" t="s">
        <v>318</v>
      </c>
      <c r="D170" s="204" t="s">
        <v>128</v>
      </c>
      <c r="E170" s="205" t="s">
        <v>299</v>
      </c>
      <c r="F170" s="206" t="s">
        <v>300</v>
      </c>
      <c r="G170" s="207" t="s">
        <v>177</v>
      </c>
      <c r="H170" s="208">
        <v>73.299999999999997</v>
      </c>
      <c r="I170" s="209"/>
      <c r="J170" s="210">
        <f>ROUND(I170*H170,2)</f>
        <v>0</v>
      </c>
      <c r="K170" s="206" t="s">
        <v>132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133</v>
      </c>
      <c r="AT170" s="215" t="s">
        <v>128</v>
      </c>
      <c r="AU170" s="215" t="s">
        <v>83</v>
      </c>
      <c r="AY170" s="17" t="s">
        <v>126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133</v>
      </c>
      <c r="BM170" s="215" t="s">
        <v>630</v>
      </c>
    </row>
    <row r="171" s="2" customFormat="1">
      <c r="A171" s="38"/>
      <c r="B171" s="39"/>
      <c r="C171" s="40"/>
      <c r="D171" s="217" t="s">
        <v>135</v>
      </c>
      <c r="E171" s="40"/>
      <c r="F171" s="218" t="s">
        <v>302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135</v>
      </c>
      <c r="AU171" s="17" t="s">
        <v>83</v>
      </c>
    </row>
    <row r="172" s="2" customFormat="1" ht="37.8" customHeight="1">
      <c r="A172" s="38"/>
      <c r="B172" s="39"/>
      <c r="C172" s="204" t="s">
        <v>322</v>
      </c>
      <c r="D172" s="204" t="s">
        <v>128</v>
      </c>
      <c r="E172" s="205" t="s">
        <v>311</v>
      </c>
      <c r="F172" s="206" t="s">
        <v>312</v>
      </c>
      <c r="G172" s="207" t="s">
        <v>177</v>
      </c>
      <c r="H172" s="208">
        <v>16.300000000000001</v>
      </c>
      <c r="I172" s="209"/>
      <c r="J172" s="210">
        <f>ROUND(I172*H172,2)</f>
        <v>0</v>
      </c>
      <c r="K172" s="206" t="s">
        <v>132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1.863E-06</v>
      </c>
      <c r="R172" s="213">
        <f>Q172*H172</f>
        <v>3.0366900000000002E-05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209</v>
      </c>
      <c r="AT172" s="215" t="s">
        <v>128</v>
      </c>
      <c r="AU172" s="215" t="s">
        <v>83</v>
      </c>
      <c r="AY172" s="17" t="s">
        <v>126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209</v>
      </c>
      <c r="BM172" s="215" t="s">
        <v>631</v>
      </c>
    </row>
    <row r="173" s="2" customFormat="1">
      <c r="A173" s="38"/>
      <c r="B173" s="39"/>
      <c r="C173" s="40"/>
      <c r="D173" s="217" t="s">
        <v>135</v>
      </c>
      <c r="E173" s="40"/>
      <c r="F173" s="218" t="s">
        <v>632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83</v>
      </c>
    </row>
    <row r="174" s="2" customFormat="1" ht="55.5" customHeight="1">
      <c r="A174" s="38"/>
      <c r="B174" s="39"/>
      <c r="C174" s="204" t="s">
        <v>327</v>
      </c>
      <c r="D174" s="204" t="s">
        <v>128</v>
      </c>
      <c r="E174" s="205" t="s">
        <v>315</v>
      </c>
      <c r="F174" s="206" t="s">
        <v>316</v>
      </c>
      <c r="G174" s="207" t="s">
        <v>177</v>
      </c>
      <c r="H174" s="208">
        <v>16.300000000000001</v>
      </c>
      <c r="I174" s="209"/>
      <c r="J174" s="210">
        <f>ROUND(I174*H174,2)</f>
        <v>0</v>
      </c>
      <c r="K174" s="206" t="s">
        <v>132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0.00027559999999999998</v>
      </c>
      <c r="R174" s="213">
        <f>Q174*H174</f>
        <v>0.0044922799999999995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133</v>
      </c>
      <c r="AT174" s="215" t="s">
        <v>128</v>
      </c>
      <c r="AU174" s="215" t="s">
        <v>83</v>
      </c>
      <c r="AY174" s="17" t="s">
        <v>126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133</v>
      </c>
      <c r="BM174" s="215" t="s">
        <v>633</v>
      </c>
    </row>
    <row r="175" s="2" customFormat="1">
      <c r="A175" s="38"/>
      <c r="B175" s="39"/>
      <c r="C175" s="40"/>
      <c r="D175" s="217" t="s">
        <v>135</v>
      </c>
      <c r="E175" s="40"/>
      <c r="F175" s="218" t="s">
        <v>634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83</v>
      </c>
    </row>
    <row r="176" s="2" customFormat="1" ht="24.15" customHeight="1">
      <c r="A176" s="38"/>
      <c r="B176" s="39"/>
      <c r="C176" s="204" t="s">
        <v>332</v>
      </c>
      <c r="D176" s="204" t="s">
        <v>128</v>
      </c>
      <c r="E176" s="205" t="s">
        <v>328</v>
      </c>
      <c r="F176" s="206" t="s">
        <v>329</v>
      </c>
      <c r="G176" s="207" t="s">
        <v>166</v>
      </c>
      <c r="H176" s="208">
        <v>109.175</v>
      </c>
      <c r="I176" s="209"/>
      <c r="J176" s="210">
        <f>ROUND(I176*H176,2)</f>
        <v>0</v>
      </c>
      <c r="K176" s="206" t="s">
        <v>132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133</v>
      </c>
      <c r="AT176" s="215" t="s">
        <v>128</v>
      </c>
      <c r="AU176" s="215" t="s">
        <v>83</v>
      </c>
      <c r="AY176" s="17" t="s">
        <v>126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133</v>
      </c>
      <c r="BM176" s="215" t="s">
        <v>635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331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83</v>
      </c>
    </row>
    <row r="178" s="2" customFormat="1" ht="37.8" customHeight="1">
      <c r="A178" s="38"/>
      <c r="B178" s="39"/>
      <c r="C178" s="204" t="s">
        <v>337</v>
      </c>
      <c r="D178" s="204" t="s">
        <v>128</v>
      </c>
      <c r="E178" s="205" t="s">
        <v>319</v>
      </c>
      <c r="F178" s="206" t="s">
        <v>320</v>
      </c>
      <c r="G178" s="207" t="s">
        <v>166</v>
      </c>
      <c r="H178" s="208">
        <v>109.175</v>
      </c>
      <c r="I178" s="209"/>
      <c r="J178" s="210">
        <f>ROUND(I178*H178,2)</f>
        <v>0</v>
      </c>
      <c r="K178" s="206" t="s">
        <v>132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83</v>
      </c>
      <c r="AY178" s="17" t="s">
        <v>126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133</v>
      </c>
      <c r="BM178" s="215" t="s">
        <v>636</v>
      </c>
    </row>
    <row r="179" s="2" customFormat="1">
      <c r="A179" s="38"/>
      <c r="B179" s="39"/>
      <c r="C179" s="40"/>
      <c r="D179" s="217" t="s">
        <v>135</v>
      </c>
      <c r="E179" s="40"/>
      <c r="F179" s="218" t="s">
        <v>637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83</v>
      </c>
    </row>
    <row r="180" s="2" customFormat="1" ht="49.05" customHeight="1">
      <c r="A180" s="38"/>
      <c r="B180" s="39"/>
      <c r="C180" s="204" t="s">
        <v>343</v>
      </c>
      <c r="D180" s="204" t="s">
        <v>128</v>
      </c>
      <c r="E180" s="205" t="s">
        <v>323</v>
      </c>
      <c r="F180" s="206" t="s">
        <v>324</v>
      </c>
      <c r="G180" s="207" t="s">
        <v>166</v>
      </c>
      <c r="H180" s="208">
        <v>327.52499999999998</v>
      </c>
      <c r="I180" s="209"/>
      <c r="J180" s="210">
        <f>ROUND(I180*H180,2)</f>
        <v>0</v>
      </c>
      <c r="K180" s="206" t="s">
        <v>132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133</v>
      </c>
      <c r="AT180" s="215" t="s">
        <v>128</v>
      </c>
      <c r="AU180" s="215" t="s">
        <v>83</v>
      </c>
      <c r="AY180" s="17" t="s">
        <v>126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133</v>
      </c>
      <c r="BM180" s="215" t="s">
        <v>638</v>
      </c>
    </row>
    <row r="181" s="2" customFormat="1">
      <c r="A181" s="38"/>
      <c r="B181" s="39"/>
      <c r="C181" s="40"/>
      <c r="D181" s="217" t="s">
        <v>135</v>
      </c>
      <c r="E181" s="40"/>
      <c r="F181" s="218" t="s">
        <v>639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135</v>
      </c>
      <c r="AU181" s="17" t="s">
        <v>83</v>
      </c>
    </row>
    <row r="182" s="13" customFormat="1">
      <c r="A182" s="13"/>
      <c r="B182" s="222"/>
      <c r="C182" s="223"/>
      <c r="D182" s="224" t="s">
        <v>142</v>
      </c>
      <c r="E182" s="223"/>
      <c r="F182" s="226" t="s">
        <v>640</v>
      </c>
      <c r="G182" s="223"/>
      <c r="H182" s="227">
        <v>327.52499999999998</v>
      </c>
      <c r="I182" s="228"/>
      <c r="J182" s="223"/>
      <c r="K182" s="223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142</v>
      </c>
      <c r="AU182" s="233" t="s">
        <v>83</v>
      </c>
      <c r="AV182" s="13" t="s">
        <v>83</v>
      </c>
      <c r="AW182" s="13" t="s">
        <v>4</v>
      </c>
      <c r="AX182" s="13" t="s">
        <v>81</v>
      </c>
      <c r="AY182" s="233" t="s">
        <v>126</v>
      </c>
    </row>
    <row r="183" s="2" customFormat="1" ht="44.25" customHeight="1">
      <c r="A183" s="38"/>
      <c r="B183" s="39"/>
      <c r="C183" s="204" t="s">
        <v>348</v>
      </c>
      <c r="D183" s="204" t="s">
        <v>128</v>
      </c>
      <c r="E183" s="205" t="s">
        <v>641</v>
      </c>
      <c r="F183" s="206" t="s">
        <v>642</v>
      </c>
      <c r="G183" s="207" t="s">
        <v>166</v>
      </c>
      <c r="H183" s="208">
        <v>15.026999999999999</v>
      </c>
      <c r="I183" s="209"/>
      <c r="J183" s="210">
        <f>ROUND(I183*H183,2)</f>
        <v>0</v>
      </c>
      <c r="K183" s="206" t="s">
        <v>132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133</v>
      </c>
      <c r="AT183" s="215" t="s">
        <v>128</v>
      </c>
      <c r="AU183" s="215" t="s">
        <v>83</v>
      </c>
      <c r="AY183" s="17" t="s">
        <v>126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133</v>
      </c>
      <c r="BM183" s="215" t="s">
        <v>643</v>
      </c>
    </row>
    <row r="184" s="2" customFormat="1">
      <c r="A184" s="38"/>
      <c r="B184" s="39"/>
      <c r="C184" s="40"/>
      <c r="D184" s="217" t="s">
        <v>135</v>
      </c>
      <c r="E184" s="40"/>
      <c r="F184" s="218" t="s">
        <v>644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83</v>
      </c>
    </row>
    <row r="185" s="2" customFormat="1" ht="44.25" customHeight="1">
      <c r="A185" s="38"/>
      <c r="B185" s="39"/>
      <c r="C185" s="204" t="s">
        <v>354</v>
      </c>
      <c r="D185" s="204" t="s">
        <v>128</v>
      </c>
      <c r="E185" s="205" t="s">
        <v>333</v>
      </c>
      <c r="F185" s="206" t="s">
        <v>334</v>
      </c>
      <c r="G185" s="207" t="s">
        <v>166</v>
      </c>
      <c r="H185" s="208">
        <v>16.707000000000001</v>
      </c>
      <c r="I185" s="209"/>
      <c r="J185" s="210">
        <f>ROUND(I185*H185,2)</f>
        <v>0</v>
      </c>
      <c r="K185" s="206" t="s">
        <v>132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83</v>
      </c>
      <c r="AY185" s="17" t="s">
        <v>126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133</v>
      </c>
      <c r="BM185" s="215" t="s">
        <v>645</v>
      </c>
    </row>
    <row r="186" s="2" customFormat="1">
      <c r="A186" s="38"/>
      <c r="B186" s="39"/>
      <c r="C186" s="40"/>
      <c r="D186" s="217" t="s">
        <v>135</v>
      </c>
      <c r="E186" s="40"/>
      <c r="F186" s="218" t="s">
        <v>646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83</v>
      </c>
    </row>
    <row r="187" s="13" customFormat="1">
      <c r="A187" s="13"/>
      <c r="B187" s="222"/>
      <c r="C187" s="223"/>
      <c r="D187" s="224" t="s">
        <v>142</v>
      </c>
      <c r="E187" s="225" t="s">
        <v>19</v>
      </c>
      <c r="F187" s="226" t="s">
        <v>647</v>
      </c>
      <c r="G187" s="223"/>
      <c r="H187" s="227">
        <v>16.707000000000001</v>
      </c>
      <c r="I187" s="228"/>
      <c r="J187" s="223"/>
      <c r="K187" s="223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142</v>
      </c>
      <c r="AU187" s="233" t="s">
        <v>83</v>
      </c>
      <c r="AV187" s="13" t="s">
        <v>83</v>
      </c>
      <c r="AW187" s="13" t="s">
        <v>35</v>
      </c>
      <c r="AX187" s="13" t="s">
        <v>81</v>
      </c>
      <c r="AY187" s="233" t="s">
        <v>126</v>
      </c>
    </row>
    <row r="188" s="2" customFormat="1" ht="44.25" customHeight="1">
      <c r="A188" s="38"/>
      <c r="B188" s="39"/>
      <c r="C188" s="204" t="s">
        <v>357</v>
      </c>
      <c r="D188" s="204" t="s">
        <v>128</v>
      </c>
      <c r="E188" s="205" t="s">
        <v>338</v>
      </c>
      <c r="F188" s="206" t="s">
        <v>339</v>
      </c>
      <c r="G188" s="207" t="s">
        <v>166</v>
      </c>
      <c r="H188" s="208">
        <v>77.441000000000002</v>
      </c>
      <c r="I188" s="209"/>
      <c r="J188" s="210">
        <f>ROUND(I188*H188,2)</f>
        <v>0</v>
      </c>
      <c r="K188" s="206" t="s">
        <v>132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133</v>
      </c>
      <c r="AT188" s="215" t="s">
        <v>128</v>
      </c>
      <c r="AU188" s="215" t="s">
        <v>83</v>
      </c>
      <c r="AY188" s="17" t="s">
        <v>126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133</v>
      </c>
      <c r="BM188" s="215" t="s">
        <v>648</v>
      </c>
    </row>
    <row r="189" s="2" customFormat="1">
      <c r="A189" s="38"/>
      <c r="B189" s="39"/>
      <c r="C189" s="40"/>
      <c r="D189" s="217" t="s">
        <v>135</v>
      </c>
      <c r="E189" s="40"/>
      <c r="F189" s="218" t="s">
        <v>649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83</v>
      </c>
    </row>
    <row r="190" s="12" customFormat="1" ht="25.92" customHeight="1">
      <c r="A190" s="12"/>
      <c r="B190" s="188"/>
      <c r="C190" s="189"/>
      <c r="D190" s="190" t="s">
        <v>72</v>
      </c>
      <c r="E190" s="191" t="s">
        <v>341</v>
      </c>
      <c r="F190" s="191" t="s">
        <v>342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SUM(P191:P227)</f>
        <v>0</v>
      </c>
      <c r="Q190" s="196"/>
      <c r="R190" s="197">
        <f>SUM(R191:R227)</f>
        <v>55.602570659999998</v>
      </c>
      <c r="S190" s="196"/>
      <c r="T190" s="198">
        <f>SUM(T191:T227)</f>
        <v>6.5993200000000005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81</v>
      </c>
      <c r="AT190" s="200" t="s">
        <v>72</v>
      </c>
      <c r="AU190" s="200" t="s">
        <v>73</v>
      </c>
      <c r="AY190" s="199" t="s">
        <v>126</v>
      </c>
      <c r="BK190" s="201">
        <f>SUM(BK191:BK227)</f>
        <v>0</v>
      </c>
    </row>
    <row r="191" s="2" customFormat="1" ht="55.5" customHeight="1">
      <c r="A191" s="38"/>
      <c r="B191" s="39"/>
      <c r="C191" s="204" t="s">
        <v>360</v>
      </c>
      <c r="D191" s="204" t="s">
        <v>128</v>
      </c>
      <c r="E191" s="205" t="s">
        <v>344</v>
      </c>
      <c r="F191" s="206" t="s">
        <v>345</v>
      </c>
      <c r="G191" s="207" t="s">
        <v>131</v>
      </c>
      <c r="H191" s="208">
        <v>67.340000000000003</v>
      </c>
      <c r="I191" s="209"/>
      <c r="J191" s="210">
        <f>ROUND(I191*H191,2)</f>
        <v>0</v>
      </c>
      <c r="K191" s="206" t="s">
        <v>132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0.098000000000000004</v>
      </c>
      <c r="T191" s="214">
        <f>S191*H191</f>
        <v>6.5993200000000005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133</v>
      </c>
      <c r="AT191" s="215" t="s">
        <v>128</v>
      </c>
      <c r="AU191" s="215" t="s">
        <v>81</v>
      </c>
      <c r="AY191" s="17" t="s">
        <v>126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133</v>
      </c>
      <c r="BM191" s="215" t="s">
        <v>650</v>
      </c>
    </row>
    <row r="192" s="2" customFormat="1">
      <c r="A192" s="38"/>
      <c r="B192" s="39"/>
      <c r="C192" s="40"/>
      <c r="D192" s="217" t="s">
        <v>135</v>
      </c>
      <c r="E192" s="40"/>
      <c r="F192" s="218" t="s">
        <v>347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135</v>
      </c>
      <c r="AU192" s="17" t="s">
        <v>81</v>
      </c>
    </row>
    <row r="193" s="2" customFormat="1">
      <c r="A193" s="38"/>
      <c r="B193" s="39"/>
      <c r="C193" s="40"/>
      <c r="D193" s="224" t="s">
        <v>200</v>
      </c>
      <c r="E193" s="40"/>
      <c r="F193" s="244" t="s">
        <v>208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200</v>
      </c>
      <c r="AU193" s="17" t="s">
        <v>81</v>
      </c>
    </row>
    <row r="194" s="2" customFormat="1" ht="33" customHeight="1">
      <c r="A194" s="38"/>
      <c r="B194" s="39"/>
      <c r="C194" s="204" t="s">
        <v>365</v>
      </c>
      <c r="D194" s="204" t="s">
        <v>128</v>
      </c>
      <c r="E194" s="205" t="s">
        <v>349</v>
      </c>
      <c r="F194" s="206" t="s">
        <v>350</v>
      </c>
      <c r="G194" s="207" t="s">
        <v>139</v>
      </c>
      <c r="H194" s="208">
        <v>20.202000000000002</v>
      </c>
      <c r="I194" s="209"/>
      <c r="J194" s="210">
        <f>ROUND(I194*H194,2)</f>
        <v>0</v>
      </c>
      <c r="K194" s="206" t="s">
        <v>132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133</v>
      </c>
      <c r="AT194" s="215" t="s">
        <v>128</v>
      </c>
      <c r="AU194" s="215" t="s">
        <v>81</v>
      </c>
      <c r="AY194" s="17" t="s">
        <v>126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133</v>
      </c>
      <c r="BM194" s="215" t="s">
        <v>651</v>
      </c>
    </row>
    <row r="195" s="2" customFormat="1">
      <c r="A195" s="38"/>
      <c r="B195" s="39"/>
      <c r="C195" s="40"/>
      <c r="D195" s="217" t="s">
        <v>135</v>
      </c>
      <c r="E195" s="40"/>
      <c r="F195" s="218" t="s">
        <v>352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81</v>
      </c>
    </row>
    <row r="196" s="13" customFormat="1">
      <c r="A196" s="13"/>
      <c r="B196" s="222"/>
      <c r="C196" s="223"/>
      <c r="D196" s="224" t="s">
        <v>142</v>
      </c>
      <c r="E196" s="225" t="s">
        <v>19</v>
      </c>
      <c r="F196" s="226" t="s">
        <v>652</v>
      </c>
      <c r="G196" s="223"/>
      <c r="H196" s="227">
        <v>20.202000000000002</v>
      </c>
      <c r="I196" s="228"/>
      <c r="J196" s="223"/>
      <c r="K196" s="223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142</v>
      </c>
      <c r="AU196" s="233" t="s">
        <v>81</v>
      </c>
      <c r="AV196" s="13" t="s">
        <v>83</v>
      </c>
      <c r="AW196" s="13" t="s">
        <v>35</v>
      </c>
      <c r="AX196" s="13" t="s">
        <v>81</v>
      </c>
      <c r="AY196" s="233" t="s">
        <v>126</v>
      </c>
    </row>
    <row r="197" s="2" customFormat="1" ht="62.7" customHeight="1">
      <c r="A197" s="38"/>
      <c r="B197" s="39"/>
      <c r="C197" s="204" t="s">
        <v>369</v>
      </c>
      <c r="D197" s="204" t="s">
        <v>128</v>
      </c>
      <c r="E197" s="205" t="s">
        <v>355</v>
      </c>
      <c r="F197" s="206" t="s">
        <v>146</v>
      </c>
      <c r="G197" s="207" t="s">
        <v>139</v>
      </c>
      <c r="H197" s="208">
        <v>20.202000000000002</v>
      </c>
      <c r="I197" s="209"/>
      <c r="J197" s="210">
        <f>ROUND(I197*H197,2)</f>
        <v>0</v>
      </c>
      <c r="K197" s="206" t="s">
        <v>132</v>
      </c>
      <c r="L197" s="44"/>
      <c r="M197" s="211" t="s">
        <v>19</v>
      </c>
      <c r="N197" s="212" t="s">
        <v>44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133</v>
      </c>
      <c r="AT197" s="215" t="s">
        <v>128</v>
      </c>
      <c r="AU197" s="215" t="s">
        <v>81</v>
      </c>
      <c r="AY197" s="17" t="s">
        <v>126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133</v>
      </c>
      <c r="BM197" s="215" t="s">
        <v>653</v>
      </c>
    </row>
    <row r="198" s="2" customFormat="1">
      <c r="A198" s="38"/>
      <c r="B198" s="39"/>
      <c r="C198" s="40"/>
      <c r="D198" s="217" t="s">
        <v>135</v>
      </c>
      <c r="E198" s="40"/>
      <c r="F198" s="218" t="s">
        <v>654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135</v>
      </c>
      <c r="AU198" s="17" t="s">
        <v>81</v>
      </c>
    </row>
    <row r="199" s="2" customFormat="1" ht="44.25" customHeight="1">
      <c r="A199" s="38"/>
      <c r="B199" s="39"/>
      <c r="C199" s="204" t="s">
        <v>374</v>
      </c>
      <c r="D199" s="204" t="s">
        <v>128</v>
      </c>
      <c r="E199" s="205" t="s">
        <v>358</v>
      </c>
      <c r="F199" s="206" t="s">
        <v>150</v>
      </c>
      <c r="G199" s="207" t="s">
        <v>139</v>
      </c>
      <c r="H199" s="208">
        <v>20.202000000000002</v>
      </c>
      <c r="I199" s="209"/>
      <c r="J199" s="210">
        <f>ROUND(I199*H199,2)</f>
        <v>0</v>
      </c>
      <c r="K199" s="206" t="s">
        <v>132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133</v>
      </c>
      <c r="AT199" s="215" t="s">
        <v>128</v>
      </c>
      <c r="AU199" s="215" t="s">
        <v>81</v>
      </c>
      <c r="AY199" s="17" t="s">
        <v>126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133</v>
      </c>
      <c r="BM199" s="215" t="s">
        <v>655</v>
      </c>
    </row>
    <row r="200" s="2" customFormat="1">
      <c r="A200" s="38"/>
      <c r="B200" s="39"/>
      <c r="C200" s="40"/>
      <c r="D200" s="217" t="s">
        <v>135</v>
      </c>
      <c r="E200" s="40"/>
      <c r="F200" s="218" t="s">
        <v>656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81</v>
      </c>
    </row>
    <row r="201" s="2" customFormat="1" ht="24.15" customHeight="1">
      <c r="A201" s="38"/>
      <c r="B201" s="39"/>
      <c r="C201" s="204" t="s">
        <v>379</v>
      </c>
      <c r="D201" s="204" t="s">
        <v>128</v>
      </c>
      <c r="E201" s="205" t="s">
        <v>361</v>
      </c>
      <c r="F201" s="206" t="s">
        <v>362</v>
      </c>
      <c r="G201" s="207" t="s">
        <v>131</v>
      </c>
      <c r="H201" s="208">
        <v>202.02000000000001</v>
      </c>
      <c r="I201" s="209"/>
      <c r="J201" s="210">
        <f>ROUND(I201*H201,2)</f>
        <v>0</v>
      </c>
      <c r="K201" s="206" t="s">
        <v>132</v>
      </c>
      <c r="L201" s="44"/>
      <c r="M201" s="211" t="s">
        <v>19</v>
      </c>
      <c r="N201" s="212" t="s">
        <v>44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133</v>
      </c>
      <c r="AT201" s="215" t="s">
        <v>128</v>
      </c>
      <c r="AU201" s="215" t="s">
        <v>81</v>
      </c>
      <c r="AY201" s="17" t="s">
        <v>126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81</v>
      </c>
      <c r="BK201" s="216">
        <f>ROUND(I201*H201,2)</f>
        <v>0</v>
      </c>
      <c r="BL201" s="17" t="s">
        <v>133</v>
      </c>
      <c r="BM201" s="215" t="s">
        <v>657</v>
      </c>
    </row>
    <row r="202" s="2" customFormat="1">
      <c r="A202" s="38"/>
      <c r="B202" s="39"/>
      <c r="C202" s="40"/>
      <c r="D202" s="217" t="s">
        <v>135</v>
      </c>
      <c r="E202" s="40"/>
      <c r="F202" s="218" t="s">
        <v>364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135</v>
      </c>
      <c r="AU202" s="17" t="s">
        <v>81</v>
      </c>
    </row>
    <row r="203" s="2" customFormat="1" ht="37.8" customHeight="1">
      <c r="A203" s="38"/>
      <c r="B203" s="39"/>
      <c r="C203" s="204" t="s">
        <v>384</v>
      </c>
      <c r="D203" s="204" t="s">
        <v>128</v>
      </c>
      <c r="E203" s="205" t="s">
        <v>366</v>
      </c>
      <c r="F203" s="206" t="s">
        <v>367</v>
      </c>
      <c r="G203" s="207" t="s">
        <v>131</v>
      </c>
      <c r="H203" s="208">
        <v>67.340000000000003</v>
      </c>
      <c r="I203" s="209"/>
      <c r="J203" s="210">
        <f>ROUND(I203*H203,2)</f>
        <v>0</v>
      </c>
      <c r="K203" s="206" t="s">
        <v>132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9.8999999999999994E-05</v>
      </c>
      <c r="R203" s="213">
        <f>Q203*H203</f>
        <v>0.0066666599999999996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133</v>
      </c>
      <c r="AT203" s="215" t="s">
        <v>128</v>
      </c>
      <c r="AU203" s="215" t="s">
        <v>81</v>
      </c>
      <c r="AY203" s="17" t="s">
        <v>126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133</v>
      </c>
      <c r="BM203" s="215" t="s">
        <v>658</v>
      </c>
    </row>
    <row r="204" s="2" customFormat="1">
      <c r="A204" s="38"/>
      <c r="B204" s="39"/>
      <c r="C204" s="40"/>
      <c r="D204" s="217" t="s">
        <v>135</v>
      </c>
      <c r="E204" s="40"/>
      <c r="F204" s="218" t="s">
        <v>659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81</v>
      </c>
    </row>
    <row r="205" s="2" customFormat="1" ht="24.15" customHeight="1">
      <c r="A205" s="38"/>
      <c r="B205" s="39"/>
      <c r="C205" s="234" t="s">
        <v>389</v>
      </c>
      <c r="D205" s="234" t="s">
        <v>163</v>
      </c>
      <c r="E205" s="235" t="s">
        <v>370</v>
      </c>
      <c r="F205" s="236" t="s">
        <v>371</v>
      </c>
      <c r="G205" s="237" t="s">
        <v>131</v>
      </c>
      <c r="H205" s="238">
        <v>74.073999999999998</v>
      </c>
      <c r="I205" s="239"/>
      <c r="J205" s="240">
        <f>ROUND(I205*H205,2)</f>
        <v>0</v>
      </c>
      <c r="K205" s="236" t="s">
        <v>132</v>
      </c>
      <c r="L205" s="241"/>
      <c r="M205" s="242" t="s">
        <v>19</v>
      </c>
      <c r="N205" s="243" t="s">
        <v>44</v>
      </c>
      <c r="O205" s="84"/>
      <c r="P205" s="213">
        <f>O205*H205</f>
        <v>0</v>
      </c>
      <c r="Q205" s="213">
        <v>0.00029999999999999997</v>
      </c>
      <c r="R205" s="213">
        <f>Q205*H205</f>
        <v>0.022222199999999998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167</v>
      </c>
      <c r="AT205" s="215" t="s">
        <v>163</v>
      </c>
      <c r="AU205" s="215" t="s">
        <v>81</v>
      </c>
      <c r="AY205" s="17" t="s">
        <v>126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133</v>
      </c>
      <c r="BM205" s="215" t="s">
        <v>660</v>
      </c>
    </row>
    <row r="206" s="13" customFormat="1">
      <c r="A206" s="13"/>
      <c r="B206" s="222"/>
      <c r="C206" s="223"/>
      <c r="D206" s="224" t="s">
        <v>142</v>
      </c>
      <c r="E206" s="223"/>
      <c r="F206" s="226" t="s">
        <v>661</v>
      </c>
      <c r="G206" s="223"/>
      <c r="H206" s="227">
        <v>74.073999999999998</v>
      </c>
      <c r="I206" s="228"/>
      <c r="J206" s="223"/>
      <c r="K206" s="223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142</v>
      </c>
      <c r="AU206" s="233" t="s">
        <v>81</v>
      </c>
      <c r="AV206" s="13" t="s">
        <v>83</v>
      </c>
      <c r="AW206" s="13" t="s">
        <v>4</v>
      </c>
      <c r="AX206" s="13" t="s">
        <v>81</v>
      </c>
      <c r="AY206" s="233" t="s">
        <v>126</v>
      </c>
    </row>
    <row r="207" s="2" customFormat="1" ht="33" customHeight="1">
      <c r="A207" s="38"/>
      <c r="B207" s="39"/>
      <c r="C207" s="204" t="s">
        <v>391</v>
      </c>
      <c r="D207" s="204" t="s">
        <v>128</v>
      </c>
      <c r="E207" s="205" t="s">
        <v>375</v>
      </c>
      <c r="F207" s="206" t="s">
        <v>376</v>
      </c>
      <c r="G207" s="207" t="s">
        <v>131</v>
      </c>
      <c r="H207" s="208">
        <v>67.340000000000003</v>
      </c>
      <c r="I207" s="209"/>
      <c r="J207" s="210">
        <f>ROUND(I207*H207,2)</f>
        <v>0</v>
      </c>
      <c r="K207" s="206" t="s">
        <v>132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0.68999999999999995</v>
      </c>
      <c r="R207" s="213">
        <f>Q207*H207</f>
        <v>46.464599999999997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133</v>
      </c>
      <c r="AT207" s="215" t="s">
        <v>128</v>
      </c>
      <c r="AU207" s="215" t="s">
        <v>81</v>
      </c>
      <c r="AY207" s="17" t="s">
        <v>126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133</v>
      </c>
      <c r="BM207" s="215" t="s">
        <v>662</v>
      </c>
    </row>
    <row r="208" s="2" customFormat="1">
      <c r="A208" s="38"/>
      <c r="B208" s="39"/>
      <c r="C208" s="40"/>
      <c r="D208" s="217" t="s">
        <v>135</v>
      </c>
      <c r="E208" s="40"/>
      <c r="F208" s="218" t="s">
        <v>378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81</v>
      </c>
    </row>
    <row r="209" s="2" customFormat="1" ht="24.15" customHeight="1">
      <c r="A209" s="38"/>
      <c r="B209" s="39"/>
      <c r="C209" s="204" t="s">
        <v>202</v>
      </c>
      <c r="D209" s="204" t="s">
        <v>128</v>
      </c>
      <c r="E209" s="205" t="s">
        <v>380</v>
      </c>
      <c r="F209" s="206" t="s">
        <v>381</v>
      </c>
      <c r="G209" s="207" t="s">
        <v>131</v>
      </c>
      <c r="H209" s="208">
        <v>67.340000000000003</v>
      </c>
      <c r="I209" s="209"/>
      <c r="J209" s="210">
        <f>ROUND(I209*H209,2)</f>
        <v>0</v>
      </c>
      <c r="K209" s="206" t="s">
        <v>132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0.0056100000000000004</v>
      </c>
      <c r="R209" s="213">
        <f>Q209*H209</f>
        <v>0.37777740000000004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133</v>
      </c>
      <c r="AT209" s="215" t="s">
        <v>128</v>
      </c>
      <c r="AU209" s="215" t="s">
        <v>81</v>
      </c>
      <c r="AY209" s="17" t="s">
        <v>126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133</v>
      </c>
      <c r="BM209" s="215" t="s">
        <v>663</v>
      </c>
    </row>
    <row r="210" s="2" customFormat="1">
      <c r="A210" s="38"/>
      <c r="B210" s="39"/>
      <c r="C210" s="40"/>
      <c r="D210" s="217" t="s">
        <v>135</v>
      </c>
      <c r="E210" s="40"/>
      <c r="F210" s="218" t="s">
        <v>383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81</v>
      </c>
    </row>
    <row r="211" s="2" customFormat="1" ht="44.25" customHeight="1">
      <c r="A211" s="38"/>
      <c r="B211" s="39"/>
      <c r="C211" s="204" t="s">
        <v>395</v>
      </c>
      <c r="D211" s="204" t="s">
        <v>128</v>
      </c>
      <c r="E211" s="205" t="s">
        <v>385</v>
      </c>
      <c r="F211" s="206" t="s">
        <v>386</v>
      </c>
      <c r="G211" s="207" t="s">
        <v>131</v>
      </c>
      <c r="H211" s="208">
        <v>67.340000000000003</v>
      </c>
      <c r="I211" s="209"/>
      <c r="J211" s="210">
        <f>ROUND(I211*H211,2)</f>
        <v>0</v>
      </c>
      <c r="K211" s="206" t="s">
        <v>132</v>
      </c>
      <c r="L211" s="44"/>
      <c r="M211" s="211" t="s">
        <v>19</v>
      </c>
      <c r="N211" s="212" t="s">
        <v>44</v>
      </c>
      <c r="O211" s="84"/>
      <c r="P211" s="213">
        <f>O211*H211</f>
        <v>0</v>
      </c>
      <c r="Q211" s="213">
        <v>0.12966</v>
      </c>
      <c r="R211" s="213">
        <f>Q211*H211</f>
        <v>8.7313044000000009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133</v>
      </c>
      <c r="AT211" s="215" t="s">
        <v>128</v>
      </c>
      <c r="AU211" s="215" t="s">
        <v>81</v>
      </c>
      <c r="AY211" s="17" t="s">
        <v>126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133</v>
      </c>
      <c r="BM211" s="215" t="s">
        <v>664</v>
      </c>
    </row>
    <row r="212" s="2" customFormat="1">
      <c r="A212" s="38"/>
      <c r="B212" s="39"/>
      <c r="C212" s="40"/>
      <c r="D212" s="217" t="s">
        <v>135</v>
      </c>
      <c r="E212" s="40"/>
      <c r="F212" s="218" t="s">
        <v>388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81</v>
      </c>
    </row>
    <row r="213" s="2" customFormat="1" ht="24.15" customHeight="1">
      <c r="A213" s="38"/>
      <c r="B213" s="39"/>
      <c r="C213" s="204" t="s">
        <v>221</v>
      </c>
      <c r="D213" s="204" t="s">
        <v>128</v>
      </c>
      <c r="E213" s="205" t="s">
        <v>328</v>
      </c>
      <c r="F213" s="206" t="s">
        <v>329</v>
      </c>
      <c r="G213" s="207" t="s">
        <v>166</v>
      </c>
      <c r="H213" s="208">
        <v>130.28299999999999</v>
      </c>
      <c r="I213" s="209"/>
      <c r="J213" s="210">
        <f>ROUND(I213*H213,2)</f>
        <v>0</v>
      </c>
      <c r="K213" s="206" t="s">
        <v>132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133</v>
      </c>
      <c r="AT213" s="215" t="s">
        <v>128</v>
      </c>
      <c r="AU213" s="215" t="s">
        <v>81</v>
      </c>
      <c r="AY213" s="17" t="s">
        <v>126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133</v>
      </c>
      <c r="BM213" s="215" t="s">
        <v>665</v>
      </c>
    </row>
    <row r="214" s="2" customFormat="1">
      <c r="A214" s="38"/>
      <c r="B214" s="39"/>
      <c r="C214" s="40"/>
      <c r="D214" s="217" t="s">
        <v>135</v>
      </c>
      <c r="E214" s="40"/>
      <c r="F214" s="218" t="s">
        <v>331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135</v>
      </c>
      <c r="AU214" s="17" t="s">
        <v>81</v>
      </c>
    </row>
    <row r="215" s="2" customFormat="1" ht="37.8" customHeight="1">
      <c r="A215" s="38"/>
      <c r="B215" s="39"/>
      <c r="C215" s="204" t="s">
        <v>399</v>
      </c>
      <c r="D215" s="204" t="s">
        <v>128</v>
      </c>
      <c r="E215" s="205" t="s">
        <v>319</v>
      </c>
      <c r="F215" s="206" t="s">
        <v>320</v>
      </c>
      <c r="G215" s="207" t="s">
        <v>166</v>
      </c>
      <c r="H215" s="208">
        <v>6.5999999999999996</v>
      </c>
      <c r="I215" s="209"/>
      <c r="J215" s="210">
        <f>ROUND(I215*H215,2)</f>
        <v>0</v>
      </c>
      <c r="K215" s="206" t="s">
        <v>132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133</v>
      </c>
      <c r="AT215" s="215" t="s">
        <v>128</v>
      </c>
      <c r="AU215" s="215" t="s">
        <v>81</v>
      </c>
      <c r="AY215" s="17" t="s">
        <v>126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133</v>
      </c>
      <c r="BM215" s="215" t="s">
        <v>666</v>
      </c>
    </row>
    <row r="216" s="2" customFormat="1">
      <c r="A216" s="38"/>
      <c r="B216" s="39"/>
      <c r="C216" s="40"/>
      <c r="D216" s="217" t="s">
        <v>135</v>
      </c>
      <c r="E216" s="40"/>
      <c r="F216" s="218" t="s">
        <v>637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81</v>
      </c>
    </row>
    <row r="217" s="13" customFormat="1">
      <c r="A217" s="13"/>
      <c r="B217" s="222"/>
      <c r="C217" s="223"/>
      <c r="D217" s="224" t="s">
        <v>142</v>
      </c>
      <c r="E217" s="225" t="s">
        <v>19</v>
      </c>
      <c r="F217" s="226" t="s">
        <v>667</v>
      </c>
      <c r="G217" s="223"/>
      <c r="H217" s="227">
        <v>6.5999999999999996</v>
      </c>
      <c r="I217" s="228"/>
      <c r="J217" s="223"/>
      <c r="K217" s="223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142</v>
      </c>
      <c r="AU217" s="233" t="s">
        <v>81</v>
      </c>
      <c r="AV217" s="13" t="s">
        <v>83</v>
      </c>
      <c r="AW217" s="13" t="s">
        <v>35</v>
      </c>
      <c r="AX217" s="13" t="s">
        <v>81</v>
      </c>
      <c r="AY217" s="233" t="s">
        <v>126</v>
      </c>
    </row>
    <row r="218" s="2" customFormat="1" ht="49.05" customHeight="1">
      <c r="A218" s="38"/>
      <c r="B218" s="39"/>
      <c r="C218" s="204" t="s">
        <v>477</v>
      </c>
      <c r="D218" s="204" t="s">
        <v>128</v>
      </c>
      <c r="E218" s="205" t="s">
        <v>323</v>
      </c>
      <c r="F218" s="206" t="s">
        <v>324</v>
      </c>
      <c r="G218" s="207" t="s">
        <v>166</v>
      </c>
      <c r="H218" s="208">
        <v>6.5999999999999996</v>
      </c>
      <c r="I218" s="209"/>
      <c r="J218" s="210">
        <f>ROUND(I218*H218,2)</f>
        <v>0</v>
      </c>
      <c r="K218" s="206" t="s">
        <v>132</v>
      </c>
      <c r="L218" s="44"/>
      <c r="M218" s="211" t="s">
        <v>19</v>
      </c>
      <c r="N218" s="212" t="s">
        <v>44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133</v>
      </c>
      <c r="AT218" s="215" t="s">
        <v>128</v>
      </c>
      <c r="AU218" s="215" t="s">
        <v>81</v>
      </c>
      <c r="AY218" s="17" t="s">
        <v>126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81</v>
      </c>
      <c r="BK218" s="216">
        <f>ROUND(I218*H218,2)</f>
        <v>0</v>
      </c>
      <c r="BL218" s="17" t="s">
        <v>133</v>
      </c>
      <c r="BM218" s="215" t="s">
        <v>668</v>
      </c>
    </row>
    <row r="219" s="2" customFormat="1">
      <c r="A219" s="38"/>
      <c r="B219" s="39"/>
      <c r="C219" s="40"/>
      <c r="D219" s="217" t="s">
        <v>135</v>
      </c>
      <c r="E219" s="40"/>
      <c r="F219" s="218" t="s">
        <v>639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81</v>
      </c>
    </row>
    <row r="220" s="13" customFormat="1">
      <c r="A220" s="13"/>
      <c r="B220" s="222"/>
      <c r="C220" s="223"/>
      <c r="D220" s="224" t="s">
        <v>142</v>
      </c>
      <c r="E220" s="223"/>
      <c r="F220" s="226" t="s">
        <v>669</v>
      </c>
      <c r="G220" s="223"/>
      <c r="H220" s="227">
        <v>6.5999999999999996</v>
      </c>
      <c r="I220" s="228"/>
      <c r="J220" s="223"/>
      <c r="K220" s="223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142</v>
      </c>
      <c r="AU220" s="233" t="s">
        <v>81</v>
      </c>
      <c r="AV220" s="13" t="s">
        <v>83</v>
      </c>
      <c r="AW220" s="13" t="s">
        <v>4</v>
      </c>
      <c r="AX220" s="13" t="s">
        <v>81</v>
      </c>
      <c r="AY220" s="233" t="s">
        <v>126</v>
      </c>
    </row>
    <row r="221" s="2" customFormat="1" ht="44.25" customHeight="1">
      <c r="A221" s="38"/>
      <c r="B221" s="39"/>
      <c r="C221" s="204" t="s">
        <v>670</v>
      </c>
      <c r="D221" s="204" t="s">
        <v>128</v>
      </c>
      <c r="E221" s="205" t="s">
        <v>333</v>
      </c>
      <c r="F221" s="206" t="s">
        <v>334</v>
      </c>
      <c r="G221" s="207" t="s">
        <v>166</v>
      </c>
      <c r="H221" s="208">
        <v>36.828000000000003</v>
      </c>
      <c r="I221" s="209"/>
      <c r="J221" s="210">
        <f>ROUND(I221*H221,2)</f>
        <v>0</v>
      </c>
      <c r="K221" s="206" t="s">
        <v>132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133</v>
      </c>
      <c r="AT221" s="215" t="s">
        <v>128</v>
      </c>
      <c r="AU221" s="215" t="s">
        <v>81</v>
      </c>
      <c r="AY221" s="17" t="s">
        <v>126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133</v>
      </c>
      <c r="BM221" s="215" t="s">
        <v>671</v>
      </c>
    </row>
    <row r="222" s="2" customFormat="1">
      <c r="A222" s="38"/>
      <c r="B222" s="39"/>
      <c r="C222" s="40"/>
      <c r="D222" s="217" t="s">
        <v>135</v>
      </c>
      <c r="E222" s="40"/>
      <c r="F222" s="218" t="s">
        <v>646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81</v>
      </c>
    </row>
    <row r="223" s="13" customFormat="1">
      <c r="A223" s="13"/>
      <c r="B223" s="222"/>
      <c r="C223" s="223"/>
      <c r="D223" s="224" t="s">
        <v>142</v>
      </c>
      <c r="E223" s="225" t="s">
        <v>19</v>
      </c>
      <c r="F223" s="226" t="s">
        <v>672</v>
      </c>
      <c r="G223" s="223"/>
      <c r="H223" s="227">
        <v>36.828000000000003</v>
      </c>
      <c r="I223" s="228"/>
      <c r="J223" s="223"/>
      <c r="K223" s="223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142</v>
      </c>
      <c r="AU223" s="233" t="s">
        <v>81</v>
      </c>
      <c r="AV223" s="13" t="s">
        <v>83</v>
      </c>
      <c r="AW223" s="13" t="s">
        <v>35</v>
      </c>
      <c r="AX223" s="13" t="s">
        <v>81</v>
      </c>
      <c r="AY223" s="233" t="s">
        <v>126</v>
      </c>
    </row>
    <row r="224" s="2" customFormat="1" ht="44.25" customHeight="1">
      <c r="A224" s="38"/>
      <c r="B224" s="39"/>
      <c r="C224" s="204" t="s">
        <v>673</v>
      </c>
      <c r="D224" s="204" t="s">
        <v>128</v>
      </c>
      <c r="E224" s="205" t="s">
        <v>338</v>
      </c>
      <c r="F224" s="206" t="s">
        <v>339</v>
      </c>
      <c r="G224" s="207" t="s">
        <v>166</v>
      </c>
      <c r="H224" s="208">
        <v>6.5999999999999996</v>
      </c>
      <c r="I224" s="209"/>
      <c r="J224" s="210">
        <f>ROUND(I224*H224,2)</f>
        <v>0</v>
      </c>
      <c r="K224" s="206" t="s">
        <v>132</v>
      </c>
      <c r="L224" s="44"/>
      <c r="M224" s="211" t="s">
        <v>19</v>
      </c>
      <c r="N224" s="212" t="s">
        <v>44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133</v>
      </c>
      <c r="AT224" s="215" t="s">
        <v>128</v>
      </c>
      <c r="AU224" s="215" t="s">
        <v>81</v>
      </c>
      <c r="AY224" s="17" t="s">
        <v>126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81</v>
      </c>
      <c r="BK224" s="216">
        <f>ROUND(I224*H224,2)</f>
        <v>0</v>
      </c>
      <c r="BL224" s="17" t="s">
        <v>133</v>
      </c>
      <c r="BM224" s="215" t="s">
        <v>674</v>
      </c>
    </row>
    <row r="225" s="2" customFormat="1">
      <c r="A225" s="38"/>
      <c r="B225" s="39"/>
      <c r="C225" s="40"/>
      <c r="D225" s="217" t="s">
        <v>135</v>
      </c>
      <c r="E225" s="40"/>
      <c r="F225" s="218" t="s">
        <v>649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135</v>
      </c>
      <c r="AU225" s="17" t="s">
        <v>81</v>
      </c>
    </row>
    <row r="226" s="2" customFormat="1" ht="44.25" customHeight="1">
      <c r="A226" s="38"/>
      <c r="B226" s="39"/>
      <c r="C226" s="204" t="s">
        <v>675</v>
      </c>
      <c r="D226" s="204" t="s">
        <v>128</v>
      </c>
      <c r="E226" s="205" t="s">
        <v>218</v>
      </c>
      <c r="F226" s="206" t="s">
        <v>219</v>
      </c>
      <c r="G226" s="207" t="s">
        <v>166</v>
      </c>
      <c r="H226" s="208">
        <v>55.603000000000002</v>
      </c>
      <c r="I226" s="209"/>
      <c r="J226" s="210">
        <f>ROUND(I226*H226,2)</f>
        <v>0</v>
      </c>
      <c r="K226" s="206" t="s">
        <v>132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133</v>
      </c>
      <c r="AT226" s="215" t="s">
        <v>128</v>
      </c>
      <c r="AU226" s="215" t="s">
        <v>81</v>
      </c>
      <c r="AY226" s="17" t="s">
        <v>126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133</v>
      </c>
      <c r="BM226" s="215" t="s">
        <v>676</v>
      </c>
    </row>
    <row r="227" s="2" customFormat="1">
      <c r="A227" s="38"/>
      <c r="B227" s="39"/>
      <c r="C227" s="40"/>
      <c r="D227" s="217" t="s">
        <v>135</v>
      </c>
      <c r="E227" s="40"/>
      <c r="F227" s="218" t="s">
        <v>593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81</v>
      </c>
    </row>
    <row r="228" s="12" customFormat="1" ht="25.92" customHeight="1">
      <c r="A228" s="12"/>
      <c r="B228" s="188"/>
      <c r="C228" s="189"/>
      <c r="D228" s="190" t="s">
        <v>72</v>
      </c>
      <c r="E228" s="191" t="s">
        <v>550</v>
      </c>
      <c r="F228" s="191" t="s">
        <v>677</v>
      </c>
      <c r="G228" s="189"/>
      <c r="H228" s="189"/>
      <c r="I228" s="192"/>
      <c r="J228" s="193">
        <f>BK228</f>
        <v>0</v>
      </c>
      <c r="K228" s="189"/>
      <c r="L228" s="194"/>
      <c r="M228" s="195"/>
      <c r="N228" s="196"/>
      <c r="O228" s="196"/>
      <c r="P228" s="197">
        <f>SUM(P229:P236)</f>
        <v>0</v>
      </c>
      <c r="Q228" s="196"/>
      <c r="R228" s="197">
        <f>SUM(R229:R236)</f>
        <v>1.5727515999999999</v>
      </c>
      <c r="S228" s="196"/>
      <c r="T228" s="198">
        <f>SUM(T229:T236)</f>
        <v>2.8699999999999997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9" t="s">
        <v>81</v>
      </c>
      <c r="AT228" s="200" t="s">
        <v>72</v>
      </c>
      <c r="AU228" s="200" t="s">
        <v>73</v>
      </c>
      <c r="AY228" s="199" t="s">
        <v>126</v>
      </c>
      <c r="BK228" s="201">
        <f>SUM(BK229:BK236)</f>
        <v>0</v>
      </c>
    </row>
    <row r="229" s="2" customFormat="1" ht="49.05" customHeight="1">
      <c r="A229" s="38"/>
      <c r="B229" s="39"/>
      <c r="C229" s="204" t="s">
        <v>678</v>
      </c>
      <c r="D229" s="204" t="s">
        <v>128</v>
      </c>
      <c r="E229" s="205" t="s">
        <v>306</v>
      </c>
      <c r="F229" s="206" t="s">
        <v>307</v>
      </c>
      <c r="G229" s="207" t="s">
        <v>177</v>
      </c>
      <c r="H229" s="208">
        <v>14</v>
      </c>
      <c r="I229" s="209"/>
      <c r="J229" s="210">
        <f>ROUND(I229*H229,2)</f>
        <v>0</v>
      </c>
      <c r="K229" s="206" t="s">
        <v>132</v>
      </c>
      <c r="L229" s="44"/>
      <c r="M229" s="211" t="s">
        <v>19</v>
      </c>
      <c r="N229" s="212" t="s">
        <v>44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0.20499999999999999</v>
      </c>
      <c r="T229" s="214">
        <f>S229*H229</f>
        <v>2.8699999999999997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133</v>
      </c>
      <c r="AT229" s="215" t="s">
        <v>128</v>
      </c>
      <c r="AU229" s="215" t="s">
        <v>81</v>
      </c>
      <c r="AY229" s="17" t="s">
        <v>126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133</v>
      </c>
      <c r="BM229" s="215" t="s">
        <v>679</v>
      </c>
    </row>
    <row r="230" s="2" customFormat="1">
      <c r="A230" s="38"/>
      <c r="B230" s="39"/>
      <c r="C230" s="40"/>
      <c r="D230" s="217" t="s">
        <v>135</v>
      </c>
      <c r="E230" s="40"/>
      <c r="F230" s="218" t="s">
        <v>627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135</v>
      </c>
      <c r="AU230" s="17" t="s">
        <v>81</v>
      </c>
    </row>
    <row r="231" s="2" customFormat="1" ht="62.7" customHeight="1">
      <c r="A231" s="38"/>
      <c r="B231" s="39"/>
      <c r="C231" s="204" t="s">
        <v>680</v>
      </c>
      <c r="D231" s="204" t="s">
        <v>128</v>
      </c>
      <c r="E231" s="205" t="s">
        <v>284</v>
      </c>
      <c r="F231" s="206" t="s">
        <v>285</v>
      </c>
      <c r="G231" s="207" t="s">
        <v>177</v>
      </c>
      <c r="H231" s="208">
        <v>14</v>
      </c>
      <c r="I231" s="209"/>
      <c r="J231" s="210">
        <f>ROUND(I231*H231,2)</f>
        <v>0</v>
      </c>
      <c r="K231" s="206" t="s">
        <v>19</v>
      </c>
      <c r="L231" s="44"/>
      <c r="M231" s="211" t="s">
        <v>19</v>
      </c>
      <c r="N231" s="212" t="s">
        <v>44</v>
      </c>
      <c r="O231" s="84"/>
      <c r="P231" s="213">
        <f>O231*H231</f>
        <v>0</v>
      </c>
      <c r="Q231" s="213">
        <v>0.089775999999999995</v>
      </c>
      <c r="R231" s="213">
        <f>Q231*H231</f>
        <v>1.256864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133</v>
      </c>
      <c r="AT231" s="215" t="s">
        <v>128</v>
      </c>
      <c r="AU231" s="215" t="s">
        <v>81</v>
      </c>
      <c r="AY231" s="17" t="s">
        <v>126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133</v>
      </c>
      <c r="BM231" s="215" t="s">
        <v>681</v>
      </c>
    </row>
    <row r="232" s="2" customFormat="1" ht="24.15" customHeight="1">
      <c r="A232" s="38"/>
      <c r="B232" s="39"/>
      <c r="C232" s="204" t="s">
        <v>682</v>
      </c>
      <c r="D232" s="204" t="s">
        <v>128</v>
      </c>
      <c r="E232" s="205" t="s">
        <v>288</v>
      </c>
      <c r="F232" s="206" t="s">
        <v>289</v>
      </c>
      <c r="G232" s="207" t="s">
        <v>139</v>
      </c>
      <c r="H232" s="208">
        <v>0.14000000000000001</v>
      </c>
      <c r="I232" s="209"/>
      <c r="J232" s="210">
        <f>ROUND(I232*H232,2)</f>
        <v>0</v>
      </c>
      <c r="K232" s="206" t="s">
        <v>132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2.2563399999999998</v>
      </c>
      <c r="R232" s="213">
        <f>Q232*H232</f>
        <v>0.31588759999999999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133</v>
      </c>
      <c r="AT232" s="215" t="s">
        <v>128</v>
      </c>
      <c r="AU232" s="215" t="s">
        <v>81</v>
      </c>
      <c r="AY232" s="17" t="s">
        <v>126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133</v>
      </c>
      <c r="BM232" s="215" t="s">
        <v>683</v>
      </c>
    </row>
    <row r="233" s="2" customFormat="1">
      <c r="A233" s="38"/>
      <c r="B233" s="39"/>
      <c r="C233" s="40"/>
      <c r="D233" s="217" t="s">
        <v>135</v>
      </c>
      <c r="E233" s="40"/>
      <c r="F233" s="218" t="s">
        <v>621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135</v>
      </c>
      <c r="AU233" s="17" t="s">
        <v>81</v>
      </c>
    </row>
    <row r="234" s="13" customFormat="1">
      <c r="A234" s="13"/>
      <c r="B234" s="222"/>
      <c r="C234" s="223"/>
      <c r="D234" s="224" t="s">
        <v>142</v>
      </c>
      <c r="E234" s="225" t="s">
        <v>19</v>
      </c>
      <c r="F234" s="226" t="s">
        <v>684</v>
      </c>
      <c r="G234" s="223"/>
      <c r="H234" s="227">
        <v>0.14000000000000001</v>
      </c>
      <c r="I234" s="228"/>
      <c r="J234" s="223"/>
      <c r="K234" s="223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142</v>
      </c>
      <c r="AU234" s="233" t="s">
        <v>81</v>
      </c>
      <c r="AV234" s="13" t="s">
        <v>83</v>
      </c>
      <c r="AW234" s="13" t="s">
        <v>35</v>
      </c>
      <c r="AX234" s="13" t="s">
        <v>81</v>
      </c>
      <c r="AY234" s="233" t="s">
        <v>126</v>
      </c>
    </row>
    <row r="235" s="2" customFormat="1" ht="66.75" customHeight="1">
      <c r="A235" s="38"/>
      <c r="B235" s="39"/>
      <c r="C235" s="204" t="s">
        <v>685</v>
      </c>
      <c r="D235" s="204" t="s">
        <v>128</v>
      </c>
      <c r="E235" s="205" t="s">
        <v>299</v>
      </c>
      <c r="F235" s="206" t="s">
        <v>300</v>
      </c>
      <c r="G235" s="207" t="s">
        <v>177</v>
      </c>
      <c r="H235" s="208">
        <v>14</v>
      </c>
      <c r="I235" s="209"/>
      <c r="J235" s="210">
        <f>ROUND(I235*H235,2)</f>
        <v>0</v>
      </c>
      <c r="K235" s="206" t="s">
        <v>132</v>
      </c>
      <c r="L235" s="44"/>
      <c r="M235" s="211" t="s">
        <v>19</v>
      </c>
      <c r="N235" s="212" t="s">
        <v>44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133</v>
      </c>
      <c r="AT235" s="215" t="s">
        <v>128</v>
      </c>
      <c r="AU235" s="215" t="s">
        <v>81</v>
      </c>
      <c r="AY235" s="17" t="s">
        <v>126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81</v>
      </c>
      <c r="BK235" s="216">
        <f>ROUND(I235*H235,2)</f>
        <v>0</v>
      </c>
      <c r="BL235" s="17" t="s">
        <v>133</v>
      </c>
      <c r="BM235" s="215" t="s">
        <v>686</v>
      </c>
    </row>
    <row r="236" s="2" customFormat="1">
      <c r="A236" s="38"/>
      <c r="B236" s="39"/>
      <c r="C236" s="40"/>
      <c r="D236" s="217" t="s">
        <v>135</v>
      </c>
      <c r="E236" s="40"/>
      <c r="F236" s="218" t="s">
        <v>302</v>
      </c>
      <c r="G236" s="40"/>
      <c r="H236" s="40"/>
      <c r="I236" s="219"/>
      <c r="J236" s="40"/>
      <c r="K236" s="40"/>
      <c r="L236" s="44"/>
      <c r="M236" s="250"/>
      <c r="N236" s="251"/>
      <c r="O236" s="247"/>
      <c r="P236" s="247"/>
      <c r="Q236" s="247"/>
      <c r="R236" s="247"/>
      <c r="S236" s="247"/>
      <c r="T236" s="25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135</v>
      </c>
      <c r="AU236" s="17" t="s">
        <v>81</v>
      </c>
    </row>
    <row r="237" s="2" customFormat="1" ht="6.96" customHeight="1">
      <c r="A237" s="38"/>
      <c r="B237" s="59"/>
      <c r="C237" s="60"/>
      <c r="D237" s="60"/>
      <c r="E237" s="60"/>
      <c r="F237" s="60"/>
      <c r="G237" s="60"/>
      <c r="H237" s="60"/>
      <c r="I237" s="60"/>
      <c r="J237" s="60"/>
      <c r="K237" s="60"/>
      <c r="L237" s="44"/>
      <c r="M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</sheetData>
  <sheetProtection sheet="1" autoFilter="0" formatColumns="0" formatRows="0" objects="1" scenarios="1" spinCount="100000" saltValue="SCeAWPYByMEBkOb9uLX71mTb/Y5X/i0Dhch6f23wlpA3QFhgE2OmvQysczSRpd2mlLwKyX1ScUnO8DKz6Hq+kg==" hashValue="PKjwundHQDFrU72bhW9Hlyq1bGfQsi/F48YgDBbMwdzbYQVBZYrCSfk5V3f9b1Qlv5N8FSGwolC4qyyJKNEScA==" algorithmName="SHA-512" password="CC35"/>
  <autoFilter ref="C86:K23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2/113154513"/>
    <hyperlink ref="F93" r:id="rId2" display="https://podminky.urs.cz/item/CS_URS_2025_02/132154101"/>
    <hyperlink ref="F96" r:id="rId3" display="https://podminky.urs.cz/item/CS_URS_2025_02/162551108.1"/>
    <hyperlink ref="F99" r:id="rId4" display="https://podminky.urs.cz/item/CS_URS_2025_02/167151101.1"/>
    <hyperlink ref="F101" r:id="rId5" display="https://podminky.urs.cz/item/CS_URS_2025_02/174101101"/>
    <hyperlink ref="F104" r:id="rId6" display="https://podminky.urs.cz/item/CS_URS_2025_02/175111101"/>
    <hyperlink ref="F109" r:id="rId7" display="https://podminky.urs.cz/item/CS_URS_2025_02/451572111"/>
    <hyperlink ref="F112" r:id="rId8" display="https://podminky.urs.cz/item/CS_URS_2025_02/871311101"/>
    <hyperlink ref="F117" r:id="rId9" display="https://podminky.urs.cz/item/CS_URS_2025_02/877310310"/>
    <hyperlink ref="F120" r:id="rId10" display="https://podminky.urs.cz/item/CS_URS_2025_02/998276101"/>
    <hyperlink ref="F125" r:id="rId11" display="https://podminky.urs.cz/item/CS_URS_2025_02/572531132"/>
    <hyperlink ref="F128" r:id="rId12" display="https://podminky.urs.cz/item/CS_URS_2025_02/573211109"/>
    <hyperlink ref="F130" r:id="rId13" display="https://podminky.urs.cz/item/CS_URS_2025_02/577144121"/>
    <hyperlink ref="F132" r:id="rId14" display="https://podminky.urs.cz/item/CS_URS_2025_02/998225111"/>
    <hyperlink ref="F135" r:id="rId15" display="https://podminky.urs.cz/item/CS_URS_2025_02/452112112"/>
    <hyperlink ref="F137" r:id="rId16" display="https://podminky.urs.cz/item/CS_URS_2025_02/895941302"/>
    <hyperlink ref="F139" r:id="rId17" display="https://podminky.urs.cz/item/CS_URS_2025_02/895941314"/>
    <hyperlink ref="F141" r:id="rId18" display="https://podminky.urs.cz/item/CS_URS_2025_02/895941331"/>
    <hyperlink ref="F148" r:id="rId19" display="https://podminky.urs.cz/item/CS_URS_2025_02/899204112"/>
    <hyperlink ref="F155" r:id="rId20" display="https://podminky.urs.cz/item/CS_URS_2025_02/916231213"/>
    <hyperlink ref="F159" r:id="rId21" display="https://podminky.urs.cz/item/CS_URS_2025_02/916991121"/>
    <hyperlink ref="F162" r:id="rId22" display="https://podminky.urs.cz/item/CS_URS_2025_02/919735111"/>
    <hyperlink ref="F165" r:id="rId23" display="https://podminky.urs.cz/item/CS_URS_2025_02/979024443"/>
    <hyperlink ref="F168" r:id="rId24" display="https://podminky.urs.cz/item/CS_URS_2025_02/113202111"/>
    <hyperlink ref="F171" r:id="rId25" display="https://podminky.urs.cz/item/CS_URS_2025_02/979024443"/>
    <hyperlink ref="F173" r:id="rId26" display="https://podminky.urs.cz/item/CS_URS_2025_02/919112213"/>
    <hyperlink ref="F175" r:id="rId27" display="https://podminky.urs.cz/item/CS_URS_2025_02/919121213"/>
    <hyperlink ref="F177" r:id="rId28" display="https://podminky.urs.cz/item/CS_URS_2025_02/997221611"/>
    <hyperlink ref="F179" r:id="rId29" display="https://podminky.urs.cz/item/CS_URS_2025_02/997221551"/>
    <hyperlink ref="F181" r:id="rId30" display="https://podminky.urs.cz/item/CS_URS_2025_02/997221559"/>
    <hyperlink ref="F184" r:id="rId31" display="https://podminky.urs.cz/item/CS_URS_2025_02/997221861"/>
    <hyperlink ref="F186" r:id="rId32" display="https://podminky.urs.cz/item/CS_URS_2025_02/997221873"/>
    <hyperlink ref="F189" r:id="rId33" display="https://podminky.urs.cz/item/CS_URS_2025_02/997221875"/>
    <hyperlink ref="F192" r:id="rId34" display="https://podminky.urs.cz/item/CS_URS_2025_02/113107341"/>
    <hyperlink ref="F195" r:id="rId35" display="https://podminky.urs.cz/item/CS_URS_2025_02/122151503"/>
    <hyperlink ref="F198" r:id="rId36" display="https://podminky.urs.cz/item/CS_URS_2025_02/162551108"/>
    <hyperlink ref="F200" r:id="rId37" display="https://podminky.urs.cz/item/CS_URS_2025_02/167151101"/>
    <hyperlink ref="F202" r:id="rId38" display="https://podminky.urs.cz/item/CS_URS_2025_02/181152302"/>
    <hyperlink ref="F204" r:id="rId39" display="https://podminky.urs.cz/item/CS_URS_2025_02/213141111"/>
    <hyperlink ref="F208" r:id="rId40" display="https://podminky.urs.cz/item/CS_URS_2025_02/564871116"/>
    <hyperlink ref="F210" r:id="rId41" display="https://podminky.urs.cz/item/CS_URS_2025_02/573111111"/>
    <hyperlink ref="F212" r:id="rId42" display="https://podminky.urs.cz/item/CS_URS_2025_02/577145112"/>
    <hyperlink ref="F214" r:id="rId43" display="https://podminky.urs.cz/item/CS_URS_2025_02/997221611"/>
    <hyperlink ref="F216" r:id="rId44" display="https://podminky.urs.cz/item/CS_URS_2025_02/997221551"/>
    <hyperlink ref="F219" r:id="rId45" display="https://podminky.urs.cz/item/CS_URS_2025_02/997221559"/>
    <hyperlink ref="F222" r:id="rId46" display="https://podminky.urs.cz/item/CS_URS_2025_02/997221873"/>
    <hyperlink ref="F225" r:id="rId47" display="https://podminky.urs.cz/item/CS_URS_2025_02/997221875"/>
    <hyperlink ref="F227" r:id="rId48" display="https://podminky.urs.cz/item/CS_URS_2025_02/998225111"/>
    <hyperlink ref="F230" r:id="rId49" display="https://podminky.urs.cz/item/CS_URS_2025_02/113202111"/>
    <hyperlink ref="F233" r:id="rId50" display="https://podminky.urs.cz/item/CS_URS_2025_02/916991121"/>
    <hyperlink ref="F236" r:id="rId51" display="https://podminky.urs.cz/item/CS_URS_2025_02/97902444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komunikací v lokalitě Komenského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21. 11. 2025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ROUND((SUM(BE82:BE92)),  2)</f>
        <v>0</v>
      </c>
      <c r="G33" s="38"/>
      <c r="H33" s="38"/>
      <c r="I33" s="148">
        <v>0.20999999999999999</v>
      </c>
      <c r="J33" s="147">
        <f>ROUND(((SUM(BE82:BE92))*I33),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ROUND((SUM(BF82:BF92)),  2)</f>
        <v>0</v>
      </c>
      <c r="G34" s="38"/>
      <c r="H34" s="38"/>
      <c r="I34" s="148">
        <v>0.12</v>
      </c>
      <c r="J34" s="147">
        <f>ROUND(((SUM(BF82:BF92))*I34),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ROUND((SUM(BG82:BG92)),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ROUND((SUM(BH82:BH92)),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ROUND((SUM(BI82:BI92)),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Oprava komunikací v lokalitě Komenského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100 - VON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Šternberk</v>
      </c>
      <c r="G52" s="40"/>
      <c r="H52" s="40"/>
      <c r="I52" s="32" t="s">
        <v>23</v>
      </c>
      <c r="J52" s="72" t="str">
        <f>IF(J12="","",J12)</f>
        <v>21. 11. 2025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Šternberk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688</v>
      </c>
      <c r="E61" s="168"/>
      <c r="F61" s="168"/>
      <c r="G61" s="168"/>
      <c r="H61" s="168"/>
      <c r="I61" s="168"/>
      <c r="J61" s="169">
        <f>J84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1"/>
      <c r="C62" s="172"/>
      <c r="D62" s="173" t="s">
        <v>689</v>
      </c>
      <c r="E62" s="174"/>
      <c r="F62" s="174"/>
      <c r="G62" s="174"/>
      <c r="H62" s="174"/>
      <c r="I62" s="174"/>
      <c r="J62" s="175">
        <f>J85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111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Oprava komunikací v lokalitě Komenského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100 - VON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Šternberk</v>
      </c>
      <c r="G76" s="40"/>
      <c r="H76" s="40"/>
      <c r="I76" s="32" t="s">
        <v>23</v>
      </c>
      <c r="J76" s="72" t="str">
        <f>IF(J12="","",J12)</f>
        <v>21. 11. 2025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Město Šternberk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112</v>
      </c>
      <c r="D81" s="180" t="s">
        <v>58</v>
      </c>
      <c r="E81" s="180" t="s">
        <v>54</v>
      </c>
      <c r="F81" s="180" t="s">
        <v>55</v>
      </c>
      <c r="G81" s="180" t="s">
        <v>113</v>
      </c>
      <c r="H81" s="180" t="s">
        <v>114</v>
      </c>
      <c r="I81" s="180" t="s">
        <v>115</v>
      </c>
      <c r="J81" s="180" t="s">
        <v>101</v>
      </c>
      <c r="K81" s="181" t="s">
        <v>116</v>
      </c>
      <c r="L81" s="182"/>
      <c r="M81" s="92" t="s">
        <v>19</v>
      </c>
      <c r="N81" s="93" t="s">
        <v>43</v>
      </c>
      <c r="O81" s="93" t="s">
        <v>117</v>
      </c>
      <c r="P81" s="93" t="s">
        <v>118</v>
      </c>
      <c r="Q81" s="93" t="s">
        <v>119</v>
      </c>
      <c r="R81" s="93" t="s">
        <v>120</v>
      </c>
      <c r="S81" s="93" t="s">
        <v>121</v>
      </c>
      <c r="T81" s="94" t="s">
        <v>122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123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P83+P84</f>
        <v>0</v>
      </c>
      <c r="Q82" s="96"/>
      <c r="R82" s="185">
        <f>R83+R84</f>
        <v>0</v>
      </c>
      <c r="S82" s="96"/>
      <c r="T82" s="186">
        <f>T83+T84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102</v>
      </c>
      <c r="BK82" s="187">
        <f>BK83+BK84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124</v>
      </c>
      <c r="F83" s="191" t="s">
        <v>125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v>0</v>
      </c>
      <c r="Q83" s="196"/>
      <c r="R83" s="197">
        <v>0</v>
      </c>
      <c r="S83" s="196"/>
      <c r="T83" s="198"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73</v>
      </c>
      <c r="AY83" s="199" t="s">
        <v>126</v>
      </c>
      <c r="BK83" s="201">
        <v>0</v>
      </c>
    </row>
    <row r="84" s="12" customFormat="1" ht="25.92" customHeight="1">
      <c r="A84" s="12"/>
      <c r="B84" s="188"/>
      <c r="C84" s="189"/>
      <c r="D84" s="190" t="s">
        <v>72</v>
      </c>
      <c r="E84" s="191" t="s">
        <v>690</v>
      </c>
      <c r="F84" s="191" t="s">
        <v>691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</f>
        <v>0</v>
      </c>
      <c r="Q84" s="196"/>
      <c r="R84" s="197">
        <f>R85</f>
        <v>0</v>
      </c>
      <c r="S84" s="196"/>
      <c r="T84" s="198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152</v>
      </c>
      <c r="AT84" s="200" t="s">
        <v>72</v>
      </c>
      <c r="AU84" s="200" t="s">
        <v>73</v>
      </c>
      <c r="AY84" s="199" t="s">
        <v>126</v>
      </c>
      <c r="BK84" s="201">
        <f>BK85</f>
        <v>0</v>
      </c>
    </row>
    <row r="85" s="12" customFormat="1" ht="22.8" customHeight="1">
      <c r="A85" s="12"/>
      <c r="B85" s="188"/>
      <c r="C85" s="189"/>
      <c r="D85" s="190" t="s">
        <v>72</v>
      </c>
      <c r="E85" s="202" t="s">
        <v>692</v>
      </c>
      <c r="F85" s="202" t="s">
        <v>693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SUM(P86:P92)</f>
        <v>0</v>
      </c>
      <c r="Q85" s="196"/>
      <c r="R85" s="197">
        <f>SUM(R86:R92)</f>
        <v>0</v>
      </c>
      <c r="S85" s="196"/>
      <c r="T85" s="198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152</v>
      </c>
      <c r="AT85" s="200" t="s">
        <v>72</v>
      </c>
      <c r="AU85" s="200" t="s">
        <v>81</v>
      </c>
      <c r="AY85" s="199" t="s">
        <v>126</v>
      </c>
      <c r="BK85" s="201">
        <f>SUM(BK86:BK92)</f>
        <v>0</v>
      </c>
    </row>
    <row r="86" s="2" customFormat="1" ht="37.8" customHeight="1">
      <c r="A86" s="38"/>
      <c r="B86" s="39"/>
      <c r="C86" s="204" t="s">
        <v>81</v>
      </c>
      <c r="D86" s="204" t="s">
        <v>128</v>
      </c>
      <c r="E86" s="205" t="s">
        <v>694</v>
      </c>
      <c r="F86" s="206" t="s">
        <v>695</v>
      </c>
      <c r="G86" s="207" t="s">
        <v>696</v>
      </c>
      <c r="H86" s="208">
        <v>6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44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133</v>
      </c>
      <c r="AT86" s="215" t="s">
        <v>128</v>
      </c>
      <c r="AU86" s="215" t="s">
        <v>83</v>
      </c>
      <c r="AY86" s="17" t="s">
        <v>126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81</v>
      </c>
      <c r="BK86" s="216">
        <f>ROUND(I86*H86,2)</f>
        <v>0</v>
      </c>
      <c r="BL86" s="17" t="s">
        <v>133</v>
      </c>
      <c r="BM86" s="215" t="s">
        <v>697</v>
      </c>
    </row>
    <row r="87" s="2" customFormat="1" ht="16.5" customHeight="1">
      <c r="A87" s="38"/>
      <c r="B87" s="39"/>
      <c r="C87" s="204" t="s">
        <v>83</v>
      </c>
      <c r="D87" s="204" t="s">
        <v>128</v>
      </c>
      <c r="E87" s="205" t="s">
        <v>698</v>
      </c>
      <c r="F87" s="206" t="s">
        <v>699</v>
      </c>
      <c r="G87" s="207" t="s">
        <v>696</v>
      </c>
      <c r="H87" s="208">
        <v>6</v>
      </c>
      <c r="I87" s="209"/>
      <c r="J87" s="210">
        <f>ROUND(I87*H87,2)</f>
        <v>0</v>
      </c>
      <c r="K87" s="206" t="s">
        <v>700</v>
      </c>
      <c r="L87" s="44"/>
      <c r="M87" s="211" t="s">
        <v>19</v>
      </c>
      <c r="N87" s="212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701</v>
      </c>
      <c r="AT87" s="215" t="s">
        <v>128</v>
      </c>
      <c r="AU87" s="215" t="s">
        <v>83</v>
      </c>
      <c r="AY87" s="17" t="s">
        <v>126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701</v>
      </c>
      <c r="BM87" s="215" t="s">
        <v>702</v>
      </c>
    </row>
    <row r="88" s="2" customFormat="1">
      <c r="A88" s="38"/>
      <c r="B88" s="39"/>
      <c r="C88" s="40"/>
      <c r="D88" s="217" t="s">
        <v>135</v>
      </c>
      <c r="E88" s="40"/>
      <c r="F88" s="218" t="s">
        <v>703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83</v>
      </c>
    </row>
    <row r="89" s="2" customFormat="1" ht="16.5" customHeight="1">
      <c r="A89" s="38"/>
      <c r="B89" s="39"/>
      <c r="C89" s="204" t="s">
        <v>144</v>
      </c>
      <c r="D89" s="204" t="s">
        <v>128</v>
      </c>
      <c r="E89" s="205" t="s">
        <v>704</v>
      </c>
      <c r="F89" s="206" t="s">
        <v>705</v>
      </c>
      <c r="G89" s="207" t="s">
        <v>696</v>
      </c>
      <c r="H89" s="208">
        <v>6</v>
      </c>
      <c r="I89" s="209"/>
      <c r="J89" s="210">
        <f>ROUND(I89*H89,2)</f>
        <v>0</v>
      </c>
      <c r="K89" s="206" t="s">
        <v>706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701</v>
      </c>
      <c r="AT89" s="215" t="s">
        <v>128</v>
      </c>
      <c r="AU89" s="215" t="s">
        <v>83</v>
      </c>
      <c r="AY89" s="17" t="s">
        <v>126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701</v>
      </c>
      <c r="BM89" s="215" t="s">
        <v>707</v>
      </c>
    </row>
    <row r="90" s="2" customFormat="1">
      <c r="A90" s="38"/>
      <c r="B90" s="39"/>
      <c r="C90" s="40"/>
      <c r="D90" s="217" t="s">
        <v>135</v>
      </c>
      <c r="E90" s="40"/>
      <c r="F90" s="218" t="s">
        <v>708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135</v>
      </c>
      <c r="AU90" s="17" t="s">
        <v>83</v>
      </c>
    </row>
    <row r="91" s="2" customFormat="1" ht="16.5" customHeight="1">
      <c r="A91" s="38"/>
      <c r="B91" s="39"/>
      <c r="C91" s="204" t="s">
        <v>133</v>
      </c>
      <c r="D91" s="204" t="s">
        <v>128</v>
      </c>
      <c r="E91" s="205" t="s">
        <v>709</v>
      </c>
      <c r="F91" s="206" t="s">
        <v>710</v>
      </c>
      <c r="G91" s="207" t="s">
        <v>696</v>
      </c>
      <c r="H91" s="208">
        <v>6</v>
      </c>
      <c r="I91" s="209"/>
      <c r="J91" s="210">
        <f>ROUND(I91*H91,2)</f>
        <v>0</v>
      </c>
      <c r="K91" s="206" t="s">
        <v>700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701</v>
      </c>
      <c r="AT91" s="215" t="s">
        <v>128</v>
      </c>
      <c r="AU91" s="215" t="s">
        <v>83</v>
      </c>
      <c r="AY91" s="17" t="s">
        <v>126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701</v>
      </c>
      <c r="BM91" s="215" t="s">
        <v>711</v>
      </c>
    </row>
    <row r="92" s="2" customFormat="1">
      <c r="A92" s="38"/>
      <c r="B92" s="39"/>
      <c r="C92" s="40"/>
      <c r="D92" s="217" t="s">
        <v>135</v>
      </c>
      <c r="E92" s="40"/>
      <c r="F92" s="218" t="s">
        <v>712</v>
      </c>
      <c r="G92" s="40"/>
      <c r="H92" s="40"/>
      <c r="I92" s="219"/>
      <c r="J92" s="40"/>
      <c r="K92" s="40"/>
      <c r="L92" s="44"/>
      <c r="M92" s="250"/>
      <c r="N92" s="251"/>
      <c r="O92" s="247"/>
      <c r="P92" s="247"/>
      <c r="Q92" s="247"/>
      <c r="R92" s="247"/>
      <c r="S92" s="247"/>
      <c r="T92" s="252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2" customFormat="1" ht="6.96" customHeight="1">
      <c r="A93" s="38"/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44"/>
      <c r="M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</sheetData>
  <sheetProtection sheet="1" autoFilter="0" formatColumns="0" formatRows="0" objects="1" scenarios="1" spinCount="100000" saltValue="eP7Xa1VdGD6W+7gdyXfoxR5UUr34ODi52yCrolApD3OYc0W/7L9YPcS5JV3Zvbmt9uA5Pli9IxCUBmVBj6PK0Q==" hashValue="yphImcCaUo66K/VGczOHhQ+a+8846Uo529w2+A2qUjNQHYk7r8t8VpoHmK/orskyyFWYNfjLlKF2bYbAqT7PKw==" algorithmName="SHA-512" password="CC35"/>
  <autoFilter ref="C81:K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8" r:id="rId1" display="https://podminky.urs.cz/item/CS_URS_2024_02/012444000"/>
    <hyperlink ref="F90" r:id="rId2" display="https://podminky.urs.cz/item/CS_URS_2024_01/023403000"/>
    <hyperlink ref="F92" r:id="rId3" display="https://podminky.urs.cz/item/CS_URS_2024_02/01216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713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714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715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716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717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718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719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720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721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722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723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80</v>
      </c>
      <c r="F18" s="264" t="s">
        <v>724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725</v>
      </c>
      <c r="F19" s="264" t="s">
        <v>726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727</v>
      </c>
      <c r="F20" s="264" t="s">
        <v>728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94</v>
      </c>
      <c r="F21" s="264" t="s">
        <v>729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730</v>
      </c>
      <c r="F22" s="264" t="s">
        <v>731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732</v>
      </c>
      <c r="F23" s="264" t="s">
        <v>733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734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735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736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737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738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739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740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741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742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112</v>
      </c>
      <c r="F36" s="264"/>
      <c r="G36" s="264" t="s">
        <v>743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744</v>
      </c>
      <c r="F37" s="264"/>
      <c r="G37" s="264" t="s">
        <v>745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54</v>
      </c>
      <c r="F38" s="264"/>
      <c r="G38" s="264" t="s">
        <v>746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55</v>
      </c>
      <c r="F39" s="264"/>
      <c r="G39" s="264" t="s">
        <v>747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113</v>
      </c>
      <c r="F40" s="264"/>
      <c r="G40" s="264" t="s">
        <v>748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114</v>
      </c>
      <c r="F41" s="264"/>
      <c r="G41" s="264" t="s">
        <v>749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750</v>
      </c>
      <c r="F42" s="264"/>
      <c r="G42" s="264" t="s">
        <v>751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752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753</v>
      </c>
      <c r="F44" s="264"/>
      <c r="G44" s="264" t="s">
        <v>754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116</v>
      </c>
      <c r="F45" s="264"/>
      <c r="G45" s="264" t="s">
        <v>755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756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757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758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759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760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761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762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763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764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765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766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767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768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769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770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771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772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773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774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775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776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777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778</v>
      </c>
      <c r="D76" s="282"/>
      <c r="E76" s="282"/>
      <c r="F76" s="282" t="s">
        <v>779</v>
      </c>
      <c r="G76" s="283"/>
      <c r="H76" s="282" t="s">
        <v>55</v>
      </c>
      <c r="I76" s="282" t="s">
        <v>58</v>
      </c>
      <c r="J76" s="282" t="s">
        <v>780</v>
      </c>
      <c r="K76" s="281"/>
    </row>
    <row r="77" s="1" customFormat="1" ht="17.25" customHeight="1">
      <c r="B77" s="279"/>
      <c r="C77" s="284" t="s">
        <v>781</v>
      </c>
      <c r="D77" s="284"/>
      <c r="E77" s="284"/>
      <c r="F77" s="285" t="s">
        <v>782</v>
      </c>
      <c r="G77" s="286"/>
      <c r="H77" s="284"/>
      <c r="I77" s="284"/>
      <c r="J77" s="284" t="s">
        <v>783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54</v>
      </c>
      <c r="D79" s="289"/>
      <c r="E79" s="289"/>
      <c r="F79" s="290" t="s">
        <v>784</v>
      </c>
      <c r="G79" s="291"/>
      <c r="H79" s="267" t="s">
        <v>785</v>
      </c>
      <c r="I79" s="267" t="s">
        <v>786</v>
      </c>
      <c r="J79" s="267">
        <v>20</v>
      </c>
      <c r="K79" s="281"/>
    </row>
    <row r="80" s="1" customFormat="1" ht="15" customHeight="1">
      <c r="B80" s="279"/>
      <c r="C80" s="267" t="s">
        <v>787</v>
      </c>
      <c r="D80" s="267"/>
      <c r="E80" s="267"/>
      <c r="F80" s="290" t="s">
        <v>784</v>
      </c>
      <c r="G80" s="291"/>
      <c r="H80" s="267" t="s">
        <v>788</v>
      </c>
      <c r="I80" s="267" t="s">
        <v>786</v>
      </c>
      <c r="J80" s="267">
        <v>120</v>
      </c>
      <c r="K80" s="281"/>
    </row>
    <row r="81" s="1" customFormat="1" ht="15" customHeight="1">
      <c r="B81" s="292"/>
      <c r="C81" s="267" t="s">
        <v>789</v>
      </c>
      <c r="D81" s="267"/>
      <c r="E81" s="267"/>
      <c r="F81" s="290" t="s">
        <v>790</v>
      </c>
      <c r="G81" s="291"/>
      <c r="H81" s="267" t="s">
        <v>791</v>
      </c>
      <c r="I81" s="267" t="s">
        <v>786</v>
      </c>
      <c r="J81" s="267">
        <v>50</v>
      </c>
      <c r="K81" s="281"/>
    </row>
    <row r="82" s="1" customFormat="1" ht="15" customHeight="1">
      <c r="B82" s="292"/>
      <c r="C82" s="267" t="s">
        <v>792</v>
      </c>
      <c r="D82" s="267"/>
      <c r="E82" s="267"/>
      <c r="F82" s="290" t="s">
        <v>784</v>
      </c>
      <c r="G82" s="291"/>
      <c r="H82" s="267" t="s">
        <v>793</v>
      </c>
      <c r="I82" s="267" t="s">
        <v>794</v>
      </c>
      <c r="J82" s="267"/>
      <c r="K82" s="281"/>
    </row>
    <row r="83" s="1" customFormat="1" ht="15" customHeight="1">
      <c r="B83" s="292"/>
      <c r="C83" s="293" t="s">
        <v>795</v>
      </c>
      <c r="D83" s="293"/>
      <c r="E83" s="293"/>
      <c r="F83" s="294" t="s">
        <v>790</v>
      </c>
      <c r="G83" s="293"/>
      <c r="H83" s="293" t="s">
        <v>796</v>
      </c>
      <c r="I83" s="293" t="s">
        <v>786</v>
      </c>
      <c r="J83" s="293">
        <v>15</v>
      </c>
      <c r="K83" s="281"/>
    </row>
    <row r="84" s="1" customFormat="1" ht="15" customHeight="1">
      <c r="B84" s="292"/>
      <c r="C84" s="293" t="s">
        <v>797</v>
      </c>
      <c r="D84" s="293"/>
      <c r="E84" s="293"/>
      <c r="F84" s="294" t="s">
        <v>790</v>
      </c>
      <c r="G84" s="293"/>
      <c r="H84" s="293" t="s">
        <v>798</v>
      </c>
      <c r="I84" s="293" t="s">
        <v>786</v>
      </c>
      <c r="J84" s="293">
        <v>15</v>
      </c>
      <c r="K84" s="281"/>
    </row>
    <row r="85" s="1" customFormat="1" ht="15" customHeight="1">
      <c r="B85" s="292"/>
      <c r="C85" s="293" t="s">
        <v>799</v>
      </c>
      <c r="D85" s="293"/>
      <c r="E85" s="293"/>
      <c r="F85" s="294" t="s">
        <v>790</v>
      </c>
      <c r="G85" s="293"/>
      <c r="H85" s="293" t="s">
        <v>800</v>
      </c>
      <c r="I85" s="293" t="s">
        <v>786</v>
      </c>
      <c r="J85" s="293">
        <v>20</v>
      </c>
      <c r="K85" s="281"/>
    </row>
    <row r="86" s="1" customFormat="1" ht="15" customHeight="1">
      <c r="B86" s="292"/>
      <c r="C86" s="293" t="s">
        <v>801</v>
      </c>
      <c r="D86" s="293"/>
      <c r="E86" s="293"/>
      <c r="F86" s="294" t="s">
        <v>790</v>
      </c>
      <c r="G86" s="293"/>
      <c r="H86" s="293" t="s">
        <v>802</v>
      </c>
      <c r="I86" s="293" t="s">
        <v>786</v>
      </c>
      <c r="J86" s="293">
        <v>20</v>
      </c>
      <c r="K86" s="281"/>
    </row>
    <row r="87" s="1" customFormat="1" ht="15" customHeight="1">
      <c r="B87" s="292"/>
      <c r="C87" s="267" t="s">
        <v>803</v>
      </c>
      <c r="D87" s="267"/>
      <c r="E87" s="267"/>
      <c r="F87" s="290" t="s">
        <v>790</v>
      </c>
      <c r="G87" s="291"/>
      <c r="H87" s="267" t="s">
        <v>804</v>
      </c>
      <c r="I87" s="267" t="s">
        <v>786</v>
      </c>
      <c r="J87" s="267">
        <v>50</v>
      </c>
      <c r="K87" s="281"/>
    </row>
    <row r="88" s="1" customFormat="1" ht="15" customHeight="1">
      <c r="B88" s="292"/>
      <c r="C88" s="267" t="s">
        <v>805</v>
      </c>
      <c r="D88" s="267"/>
      <c r="E88" s="267"/>
      <c r="F88" s="290" t="s">
        <v>790</v>
      </c>
      <c r="G88" s="291"/>
      <c r="H88" s="267" t="s">
        <v>806</v>
      </c>
      <c r="I88" s="267" t="s">
        <v>786</v>
      </c>
      <c r="J88" s="267">
        <v>20</v>
      </c>
      <c r="K88" s="281"/>
    </row>
    <row r="89" s="1" customFormat="1" ht="15" customHeight="1">
      <c r="B89" s="292"/>
      <c r="C89" s="267" t="s">
        <v>807</v>
      </c>
      <c r="D89" s="267"/>
      <c r="E89" s="267"/>
      <c r="F89" s="290" t="s">
        <v>790</v>
      </c>
      <c r="G89" s="291"/>
      <c r="H89" s="267" t="s">
        <v>808</v>
      </c>
      <c r="I89" s="267" t="s">
        <v>786</v>
      </c>
      <c r="J89" s="267">
        <v>20</v>
      </c>
      <c r="K89" s="281"/>
    </row>
    <row r="90" s="1" customFormat="1" ht="15" customHeight="1">
      <c r="B90" s="292"/>
      <c r="C90" s="267" t="s">
        <v>809</v>
      </c>
      <c r="D90" s="267"/>
      <c r="E90" s="267"/>
      <c r="F90" s="290" t="s">
        <v>790</v>
      </c>
      <c r="G90" s="291"/>
      <c r="H90" s="267" t="s">
        <v>810</v>
      </c>
      <c r="I90" s="267" t="s">
        <v>786</v>
      </c>
      <c r="J90" s="267">
        <v>50</v>
      </c>
      <c r="K90" s="281"/>
    </row>
    <row r="91" s="1" customFormat="1" ht="15" customHeight="1">
      <c r="B91" s="292"/>
      <c r="C91" s="267" t="s">
        <v>811</v>
      </c>
      <c r="D91" s="267"/>
      <c r="E91" s="267"/>
      <c r="F91" s="290" t="s">
        <v>790</v>
      </c>
      <c r="G91" s="291"/>
      <c r="H91" s="267" t="s">
        <v>811</v>
      </c>
      <c r="I91" s="267" t="s">
        <v>786</v>
      </c>
      <c r="J91" s="267">
        <v>50</v>
      </c>
      <c r="K91" s="281"/>
    </row>
    <row r="92" s="1" customFormat="1" ht="15" customHeight="1">
      <c r="B92" s="292"/>
      <c r="C92" s="267" t="s">
        <v>812</v>
      </c>
      <c r="D92" s="267"/>
      <c r="E92" s="267"/>
      <c r="F92" s="290" t="s">
        <v>790</v>
      </c>
      <c r="G92" s="291"/>
      <c r="H92" s="267" t="s">
        <v>813</v>
      </c>
      <c r="I92" s="267" t="s">
        <v>786</v>
      </c>
      <c r="J92" s="267">
        <v>255</v>
      </c>
      <c r="K92" s="281"/>
    </row>
    <row r="93" s="1" customFormat="1" ht="15" customHeight="1">
      <c r="B93" s="292"/>
      <c r="C93" s="267" t="s">
        <v>814</v>
      </c>
      <c r="D93" s="267"/>
      <c r="E93" s="267"/>
      <c r="F93" s="290" t="s">
        <v>784</v>
      </c>
      <c r="G93" s="291"/>
      <c r="H93" s="267" t="s">
        <v>815</v>
      </c>
      <c r="I93" s="267" t="s">
        <v>816</v>
      </c>
      <c r="J93" s="267"/>
      <c r="K93" s="281"/>
    </row>
    <row r="94" s="1" customFormat="1" ht="15" customHeight="1">
      <c r="B94" s="292"/>
      <c r="C94" s="267" t="s">
        <v>817</v>
      </c>
      <c r="D94" s="267"/>
      <c r="E94" s="267"/>
      <c r="F94" s="290" t="s">
        <v>784</v>
      </c>
      <c r="G94" s="291"/>
      <c r="H94" s="267" t="s">
        <v>818</v>
      </c>
      <c r="I94" s="267" t="s">
        <v>819</v>
      </c>
      <c r="J94" s="267"/>
      <c r="K94" s="281"/>
    </row>
    <row r="95" s="1" customFormat="1" ht="15" customHeight="1">
      <c r="B95" s="292"/>
      <c r="C95" s="267" t="s">
        <v>820</v>
      </c>
      <c r="D95" s="267"/>
      <c r="E95" s="267"/>
      <c r="F95" s="290" t="s">
        <v>784</v>
      </c>
      <c r="G95" s="291"/>
      <c r="H95" s="267" t="s">
        <v>820</v>
      </c>
      <c r="I95" s="267" t="s">
        <v>819</v>
      </c>
      <c r="J95" s="267"/>
      <c r="K95" s="281"/>
    </row>
    <row r="96" s="1" customFormat="1" ht="15" customHeight="1">
      <c r="B96" s="292"/>
      <c r="C96" s="267" t="s">
        <v>39</v>
      </c>
      <c r="D96" s="267"/>
      <c r="E96" s="267"/>
      <c r="F96" s="290" t="s">
        <v>784</v>
      </c>
      <c r="G96" s="291"/>
      <c r="H96" s="267" t="s">
        <v>821</v>
      </c>
      <c r="I96" s="267" t="s">
        <v>819</v>
      </c>
      <c r="J96" s="267"/>
      <c r="K96" s="281"/>
    </row>
    <row r="97" s="1" customFormat="1" ht="15" customHeight="1">
      <c r="B97" s="292"/>
      <c r="C97" s="267" t="s">
        <v>49</v>
      </c>
      <c r="D97" s="267"/>
      <c r="E97" s="267"/>
      <c r="F97" s="290" t="s">
        <v>784</v>
      </c>
      <c r="G97" s="291"/>
      <c r="H97" s="267" t="s">
        <v>822</v>
      </c>
      <c r="I97" s="267" t="s">
        <v>819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823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778</v>
      </c>
      <c r="D103" s="282"/>
      <c r="E103" s="282"/>
      <c r="F103" s="282" t="s">
        <v>779</v>
      </c>
      <c r="G103" s="283"/>
      <c r="H103" s="282" t="s">
        <v>55</v>
      </c>
      <c r="I103" s="282" t="s">
        <v>58</v>
      </c>
      <c r="J103" s="282" t="s">
        <v>780</v>
      </c>
      <c r="K103" s="281"/>
    </row>
    <row r="104" s="1" customFormat="1" ht="17.25" customHeight="1">
      <c r="B104" s="279"/>
      <c r="C104" s="284" t="s">
        <v>781</v>
      </c>
      <c r="D104" s="284"/>
      <c r="E104" s="284"/>
      <c r="F104" s="285" t="s">
        <v>782</v>
      </c>
      <c r="G104" s="286"/>
      <c r="H104" s="284"/>
      <c r="I104" s="284"/>
      <c r="J104" s="284" t="s">
        <v>783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54</v>
      </c>
      <c r="D106" s="289"/>
      <c r="E106" s="289"/>
      <c r="F106" s="290" t="s">
        <v>784</v>
      </c>
      <c r="G106" s="267"/>
      <c r="H106" s="267" t="s">
        <v>824</v>
      </c>
      <c r="I106" s="267" t="s">
        <v>786</v>
      </c>
      <c r="J106" s="267">
        <v>20</v>
      </c>
      <c r="K106" s="281"/>
    </row>
    <row r="107" s="1" customFormat="1" ht="15" customHeight="1">
      <c r="B107" s="279"/>
      <c r="C107" s="267" t="s">
        <v>787</v>
      </c>
      <c r="D107" s="267"/>
      <c r="E107" s="267"/>
      <c r="F107" s="290" t="s">
        <v>784</v>
      </c>
      <c r="G107" s="267"/>
      <c r="H107" s="267" t="s">
        <v>824</v>
      </c>
      <c r="I107" s="267" t="s">
        <v>786</v>
      </c>
      <c r="J107" s="267">
        <v>120</v>
      </c>
      <c r="K107" s="281"/>
    </row>
    <row r="108" s="1" customFormat="1" ht="15" customHeight="1">
      <c r="B108" s="292"/>
      <c r="C108" s="267" t="s">
        <v>789</v>
      </c>
      <c r="D108" s="267"/>
      <c r="E108" s="267"/>
      <c r="F108" s="290" t="s">
        <v>790</v>
      </c>
      <c r="G108" s="267"/>
      <c r="H108" s="267" t="s">
        <v>824</v>
      </c>
      <c r="I108" s="267" t="s">
        <v>786</v>
      </c>
      <c r="J108" s="267">
        <v>50</v>
      </c>
      <c r="K108" s="281"/>
    </row>
    <row r="109" s="1" customFormat="1" ht="15" customHeight="1">
      <c r="B109" s="292"/>
      <c r="C109" s="267" t="s">
        <v>792</v>
      </c>
      <c r="D109" s="267"/>
      <c r="E109" s="267"/>
      <c r="F109" s="290" t="s">
        <v>784</v>
      </c>
      <c r="G109" s="267"/>
      <c r="H109" s="267" t="s">
        <v>824</v>
      </c>
      <c r="I109" s="267" t="s">
        <v>794</v>
      </c>
      <c r="J109" s="267"/>
      <c r="K109" s="281"/>
    </row>
    <row r="110" s="1" customFormat="1" ht="15" customHeight="1">
      <c r="B110" s="292"/>
      <c r="C110" s="267" t="s">
        <v>803</v>
      </c>
      <c r="D110" s="267"/>
      <c r="E110" s="267"/>
      <c r="F110" s="290" t="s">
        <v>790</v>
      </c>
      <c r="G110" s="267"/>
      <c r="H110" s="267" t="s">
        <v>824</v>
      </c>
      <c r="I110" s="267" t="s">
        <v>786</v>
      </c>
      <c r="J110" s="267">
        <v>50</v>
      </c>
      <c r="K110" s="281"/>
    </row>
    <row r="111" s="1" customFormat="1" ht="15" customHeight="1">
      <c r="B111" s="292"/>
      <c r="C111" s="267" t="s">
        <v>811</v>
      </c>
      <c r="D111" s="267"/>
      <c r="E111" s="267"/>
      <c r="F111" s="290" t="s">
        <v>790</v>
      </c>
      <c r="G111" s="267"/>
      <c r="H111" s="267" t="s">
        <v>824</v>
      </c>
      <c r="I111" s="267" t="s">
        <v>786</v>
      </c>
      <c r="J111" s="267">
        <v>50</v>
      </c>
      <c r="K111" s="281"/>
    </row>
    <row r="112" s="1" customFormat="1" ht="15" customHeight="1">
      <c r="B112" s="292"/>
      <c r="C112" s="267" t="s">
        <v>809</v>
      </c>
      <c r="D112" s="267"/>
      <c r="E112" s="267"/>
      <c r="F112" s="290" t="s">
        <v>790</v>
      </c>
      <c r="G112" s="267"/>
      <c r="H112" s="267" t="s">
        <v>824</v>
      </c>
      <c r="I112" s="267" t="s">
        <v>786</v>
      </c>
      <c r="J112" s="267">
        <v>50</v>
      </c>
      <c r="K112" s="281"/>
    </row>
    <row r="113" s="1" customFormat="1" ht="15" customHeight="1">
      <c r="B113" s="292"/>
      <c r="C113" s="267" t="s">
        <v>54</v>
      </c>
      <c r="D113" s="267"/>
      <c r="E113" s="267"/>
      <c r="F113" s="290" t="s">
        <v>784</v>
      </c>
      <c r="G113" s="267"/>
      <c r="H113" s="267" t="s">
        <v>825</v>
      </c>
      <c r="I113" s="267" t="s">
        <v>786</v>
      </c>
      <c r="J113" s="267">
        <v>20</v>
      </c>
      <c r="K113" s="281"/>
    </row>
    <row r="114" s="1" customFormat="1" ht="15" customHeight="1">
      <c r="B114" s="292"/>
      <c r="C114" s="267" t="s">
        <v>826</v>
      </c>
      <c r="D114" s="267"/>
      <c r="E114" s="267"/>
      <c r="F114" s="290" t="s">
        <v>784</v>
      </c>
      <c r="G114" s="267"/>
      <c r="H114" s="267" t="s">
        <v>827</v>
      </c>
      <c r="I114" s="267" t="s">
        <v>786</v>
      </c>
      <c r="J114" s="267">
        <v>120</v>
      </c>
      <c r="K114" s="281"/>
    </row>
    <row r="115" s="1" customFormat="1" ht="15" customHeight="1">
      <c r="B115" s="292"/>
      <c r="C115" s="267" t="s">
        <v>39</v>
      </c>
      <c r="D115" s="267"/>
      <c r="E115" s="267"/>
      <c r="F115" s="290" t="s">
        <v>784</v>
      </c>
      <c r="G115" s="267"/>
      <c r="H115" s="267" t="s">
        <v>828</v>
      </c>
      <c r="I115" s="267" t="s">
        <v>819</v>
      </c>
      <c r="J115" s="267"/>
      <c r="K115" s="281"/>
    </row>
    <row r="116" s="1" customFormat="1" ht="15" customHeight="1">
      <c r="B116" s="292"/>
      <c r="C116" s="267" t="s">
        <v>49</v>
      </c>
      <c r="D116" s="267"/>
      <c r="E116" s="267"/>
      <c r="F116" s="290" t="s">
        <v>784</v>
      </c>
      <c r="G116" s="267"/>
      <c r="H116" s="267" t="s">
        <v>829</v>
      </c>
      <c r="I116" s="267" t="s">
        <v>819</v>
      </c>
      <c r="J116" s="267"/>
      <c r="K116" s="281"/>
    </row>
    <row r="117" s="1" customFormat="1" ht="15" customHeight="1">
      <c r="B117" s="292"/>
      <c r="C117" s="267" t="s">
        <v>58</v>
      </c>
      <c r="D117" s="267"/>
      <c r="E117" s="267"/>
      <c r="F117" s="290" t="s">
        <v>784</v>
      </c>
      <c r="G117" s="267"/>
      <c r="H117" s="267" t="s">
        <v>830</v>
      </c>
      <c r="I117" s="267" t="s">
        <v>831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832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778</v>
      </c>
      <c r="D123" s="282"/>
      <c r="E123" s="282"/>
      <c r="F123" s="282" t="s">
        <v>779</v>
      </c>
      <c r="G123" s="283"/>
      <c r="H123" s="282" t="s">
        <v>55</v>
      </c>
      <c r="I123" s="282" t="s">
        <v>58</v>
      </c>
      <c r="J123" s="282" t="s">
        <v>780</v>
      </c>
      <c r="K123" s="311"/>
    </row>
    <row r="124" s="1" customFormat="1" ht="17.25" customHeight="1">
      <c r="B124" s="310"/>
      <c r="C124" s="284" t="s">
        <v>781</v>
      </c>
      <c r="D124" s="284"/>
      <c r="E124" s="284"/>
      <c r="F124" s="285" t="s">
        <v>782</v>
      </c>
      <c r="G124" s="286"/>
      <c r="H124" s="284"/>
      <c r="I124" s="284"/>
      <c r="J124" s="284" t="s">
        <v>783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787</v>
      </c>
      <c r="D126" s="289"/>
      <c r="E126" s="289"/>
      <c r="F126" s="290" t="s">
        <v>784</v>
      </c>
      <c r="G126" s="267"/>
      <c r="H126" s="267" t="s">
        <v>824</v>
      </c>
      <c r="I126" s="267" t="s">
        <v>786</v>
      </c>
      <c r="J126" s="267">
        <v>120</v>
      </c>
      <c r="K126" s="315"/>
    </row>
    <row r="127" s="1" customFormat="1" ht="15" customHeight="1">
      <c r="B127" s="312"/>
      <c r="C127" s="267" t="s">
        <v>833</v>
      </c>
      <c r="D127" s="267"/>
      <c r="E127" s="267"/>
      <c r="F127" s="290" t="s">
        <v>784</v>
      </c>
      <c r="G127" s="267"/>
      <c r="H127" s="267" t="s">
        <v>834</v>
      </c>
      <c r="I127" s="267" t="s">
        <v>786</v>
      </c>
      <c r="J127" s="267" t="s">
        <v>835</v>
      </c>
      <c r="K127" s="315"/>
    </row>
    <row r="128" s="1" customFormat="1" ht="15" customHeight="1">
      <c r="B128" s="312"/>
      <c r="C128" s="267" t="s">
        <v>732</v>
      </c>
      <c r="D128" s="267"/>
      <c r="E128" s="267"/>
      <c r="F128" s="290" t="s">
        <v>784</v>
      </c>
      <c r="G128" s="267"/>
      <c r="H128" s="267" t="s">
        <v>836</v>
      </c>
      <c r="I128" s="267" t="s">
        <v>786</v>
      </c>
      <c r="J128" s="267" t="s">
        <v>835</v>
      </c>
      <c r="K128" s="315"/>
    </row>
    <row r="129" s="1" customFormat="1" ht="15" customHeight="1">
      <c r="B129" s="312"/>
      <c r="C129" s="267" t="s">
        <v>795</v>
      </c>
      <c r="D129" s="267"/>
      <c r="E129" s="267"/>
      <c r="F129" s="290" t="s">
        <v>790</v>
      </c>
      <c r="G129" s="267"/>
      <c r="H129" s="267" t="s">
        <v>796</v>
      </c>
      <c r="I129" s="267" t="s">
        <v>786</v>
      </c>
      <c r="J129" s="267">
        <v>15</v>
      </c>
      <c r="K129" s="315"/>
    </row>
    <row r="130" s="1" customFormat="1" ht="15" customHeight="1">
      <c r="B130" s="312"/>
      <c r="C130" s="293" t="s">
        <v>797</v>
      </c>
      <c r="D130" s="293"/>
      <c r="E130" s="293"/>
      <c r="F130" s="294" t="s">
        <v>790</v>
      </c>
      <c r="G130" s="293"/>
      <c r="H130" s="293" t="s">
        <v>798</v>
      </c>
      <c r="I130" s="293" t="s">
        <v>786</v>
      </c>
      <c r="J130" s="293">
        <v>15</v>
      </c>
      <c r="K130" s="315"/>
    </row>
    <row r="131" s="1" customFormat="1" ht="15" customHeight="1">
      <c r="B131" s="312"/>
      <c r="C131" s="293" t="s">
        <v>799</v>
      </c>
      <c r="D131" s="293"/>
      <c r="E131" s="293"/>
      <c r="F131" s="294" t="s">
        <v>790</v>
      </c>
      <c r="G131" s="293"/>
      <c r="H131" s="293" t="s">
        <v>800</v>
      </c>
      <c r="I131" s="293" t="s">
        <v>786</v>
      </c>
      <c r="J131" s="293">
        <v>20</v>
      </c>
      <c r="K131" s="315"/>
    </row>
    <row r="132" s="1" customFormat="1" ht="15" customHeight="1">
      <c r="B132" s="312"/>
      <c r="C132" s="293" t="s">
        <v>801</v>
      </c>
      <c r="D132" s="293"/>
      <c r="E132" s="293"/>
      <c r="F132" s="294" t="s">
        <v>790</v>
      </c>
      <c r="G132" s="293"/>
      <c r="H132" s="293" t="s">
        <v>802</v>
      </c>
      <c r="I132" s="293" t="s">
        <v>786</v>
      </c>
      <c r="J132" s="293">
        <v>20</v>
      </c>
      <c r="K132" s="315"/>
    </row>
    <row r="133" s="1" customFormat="1" ht="15" customHeight="1">
      <c r="B133" s="312"/>
      <c r="C133" s="267" t="s">
        <v>789</v>
      </c>
      <c r="D133" s="267"/>
      <c r="E133" s="267"/>
      <c r="F133" s="290" t="s">
        <v>790</v>
      </c>
      <c r="G133" s="267"/>
      <c r="H133" s="267" t="s">
        <v>824</v>
      </c>
      <c r="I133" s="267" t="s">
        <v>786</v>
      </c>
      <c r="J133" s="267">
        <v>50</v>
      </c>
      <c r="K133" s="315"/>
    </row>
    <row r="134" s="1" customFormat="1" ht="15" customHeight="1">
      <c r="B134" s="312"/>
      <c r="C134" s="267" t="s">
        <v>803</v>
      </c>
      <c r="D134" s="267"/>
      <c r="E134" s="267"/>
      <c r="F134" s="290" t="s">
        <v>790</v>
      </c>
      <c r="G134" s="267"/>
      <c r="H134" s="267" t="s">
        <v>824</v>
      </c>
      <c r="I134" s="267" t="s">
        <v>786</v>
      </c>
      <c r="J134" s="267">
        <v>50</v>
      </c>
      <c r="K134" s="315"/>
    </row>
    <row r="135" s="1" customFormat="1" ht="15" customHeight="1">
      <c r="B135" s="312"/>
      <c r="C135" s="267" t="s">
        <v>809</v>
      </c>
      <c r="D135" s="267"/>
      <c r="E135" s="267"/>
      <c r="F135" s="290" t="s">
        <v>790</v>
      </c>
      <c r="G135" s="267"/>
      <c r="H135" s="267" t="s">
        <v>824</v>
      </c>
      <c r="I135" s="267" t="s">
        <v>786</v>
      </c>
      <c r="J135" s="267">
        <v>50</v>
      </c>
      <c r="K135" s="315"/>
    </row>
    <row r="136" s="1" customFormat="1" ht="15" customHeight="1">
      <c r="B136" s="312"/>
      <c r="C136" s="267" t="s">
        <v>811</v>
      </c>
      <c r="D136" s="267"/>
      <c r="E136" s="267"/>
      <c r="F136" s="290" t="s">
        <v>790</v>
      </c>
      <c r="G136" s="267"/>
      <c r="H136" s="267" t="s">
        <v>824</v>
      </c>
      <c r="I136" s="267" t="s">
        <v>786</v>
      </c>
      <c r="J136" s="267">
        <v>50</v>
      </c>
      <c r="K136" s="315"/>
    </row>
    <row r="137" s="1" customFormat="1" ht="15" customHeight="1">
      <c r="B137" s="312"/>
      <c r="C137" s="267" t="s">
        <v>812</v>
      </c>
      <c r="D137" s="267"/>
      <c r="E137" s="267"/>
      <c r="F137" s="290" t="s">
        <v>790</v>
      </c>
      <c r="G137" s="267"/>
      <c r="H137" s="267" t="s">
        <v>837</v>
      </c>
      <c r="I137" s="267" t="s">
        <v>786</v>
      </c>
      <c r="J137" s="267">
        <v>255</v>
      </c>
      <c r="K137" s="315"/>
    </row>
    <row r="138" s="1" customFormat="1" ht="15" customHeight="1">
      <c r="B138" s="312"/>
      <c r="C138" s="267" t="s">
        <v>814</v>
      </c>
      <c r="D138" s="267"/>
      <c r="E138" s="267"/>
      <c r="F138" s="290" t="s">
        <v>784</v>
      </c>
      <c r="G138" s="267"/>
      <c r="H138" s="267" t="s">
        <v>838</v>
      </c>
      <c r="I138" s="267" t="s">
        <v>816</v>
      </c>
      <c r="J138" s="267"/>
      <c r="K138" s="315"/>
    </row>
    <row r="139" s="1" customFormat="1" ht="15" customHeight="1">
      <c r="B139" s="312"/>
      <c r="C139" s="267" t="s">
        <v>817</v>
      </c>
      <c r="D139" s="267"/>
      <c r="E139" s="267"/>
      <c r="F139" s="290" t="s">
        <v>784</v>
      </c>
      <c r="G139" s="267"/>
      <c r="H139" s="267" t="s">
        <v>839</v>
      </c>
      <c r="I139" s="267" t="s">
        <v>819</v>
      </c>
      <c r="J139" s="267"/>
      <c r="K139" s="315"/>
    </row>
    <row r="140" s="1" customFormat="1" ht="15" customHeight="1">
      <c r="B140" s="312"/>
      <c r="C140" s="267" t="s">
        <v>820</v>
      </c>
      <c r="D140" s="267"/>
      <c r="E140" s="267"/>
      <c r="F140" s="290" t="s">
        <v>784</v>
      </c>
      <c r="G140" s="267"/>
      <c r="H140" s="267" t="s">
        <v>820</v>
      </c>
      <c r="I140" s="267" t="s">
        <v>819</v>
      </c>
      <c r="J140" s="267"/>
      <c r="K140" s="315"/>
    </row>
    <row r="141" s="1" customFormat="1" ht="15" customHeight="1">
      <c r="B141" s="312"/>
      <c r="C141" s="267" t="s">
        <v>39</v>
      </c>
      <c r="D141" s="267"/>
      <c r="E141" s="267"/>
      <c r="F141" s="290" t="s">
        <v>784</v>
      </c>
      <c r="G141" s="267"/>
      <c r="H141" s="267" t="s">
        <v>840</v>
      </c>
      <c r="I141" s="267" t="s">
        <v>819</v>
      </c>
      <c r="J141" s="267"/>
      <c r="K141" s="315"/>
    </row>
    <row r="142" s="1" customFormat="1" ht="15" customHeight="1">
      <c r="B142" s="312"/>
      <c r="C142" s="267" t="s">
        <v>841</v>
      </c>
      <c r="D142" s="267"/>
      <c r="E142" s="267"/>
      <c r="F142" s="290" t="s">
        <v>784</v>
      </c>
      <c r="G142" s="267"/>
      <c r="H142" s="267" t="s">
        <v>842</v>
      </c>
      <c r="I142" s="267" t="s">
        <v>819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843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778</v>
      </c>
      <c r="D148" s="282"/>
      <c r="E148" s="282"/>
      <c r="F148" s="282" t="s">
        <v>779</v>
      </c>
      <c r="G148" s="283"/>
      <c r="H148" s="282" t="s">
        <v>55</v>
      </c>
      <c r="I148" s="282" t="s">
        <v>58</v>
      </c>
      <c r="J148" s="282" t="s">
        <v>780</v>
      </c>
      <c r="K148" s="281"/>
    </row>
    <row r="149" s="1" customFormat="1" ht="17.25" customHeight="1">
      <c r="B149" s="279"/>
      <c r="C149" s="284" t="s">
        <v>781</v>
      </c>
      <c r="D149" s="284"/>
      <c r="E149" s="284"/>
      <c r="F149" s="285" t="s">
        <v>782</v>
      </c>
      <c r="G149" s="286"/>
      <c r="H149" s="284"/>
      <c r="I149" s="284"/>
      <c r="J149" s="284" t="s">
        <v>783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787</v>
      </c>
      <c r="D151" s="267"/>
      <c r="E151" s="267"/>
      <c r="F151" s="320" t="s">
        <v>784</v>
      </c>
      <c r="G151" s="267"/>
      <c r="H151" s="319" t="s">
        <v>824</v>
      </c>
      <c r="I151" s="319" t="s">
        <v>786</v>
      </c>
      <c r="J151" s="319">
        <v>120</v>
      </c>
      <c r="K151" s="315"/>
    </row>
    <row r="152" s="1" customFormat="1" ht="15" customHeight="1">
      <c r="B152" s="292"/>
      <c r="C152" s="319" t="s">
        <v>833</v>
      </c>
      <c r="D152" s="267"/>
      <c r="E152" s="267"/>
      <c r="F152" s="320" t="s">
        <v>784</v>
      </c>
      <c r="G152" s="267"/>
      <c r="H152" s="319" t="s">
        <v>844</v>
      </c>
      <c r="I152" s="319" t="s">
        <v>786</v>
      </c>
      <c r="J152" s="319" t="s">
        <v>835</v>
      </c>
      <c r="K152" s="315"/>
    </row>
    <row r="153" s="1" customFormat="1" ht="15" customHeight="1">
      <c r="B153" s="292"/>
      <c r="C153" s="319" t="s">
        <v>732</v>
      </c>
      <c r="D153" s="267"/>
      <c r="E153" s="267"/>
      <c r="F153" s="320" t="s">
        <v>784</v>
      </c>
      <c r="G153" s="267"/>
      <c r="H153" s="319" t="s">
        <v>845</v>
      </c>
      <c r="I153" s="319" t="s">
        <v>786</v>
      </c>
      <c r="J153" s="319" t="s">
        <v>835</v>
      </c>
      <c r="K153" s="315"/>
    </row>
    <row r="154" s="1" customFormat="1" ht="15" customHeight="1">
      <c r="B154" s="292"/>
      <c r="C154" s="319" t="s">
        <v>789</v>
      </c>
      <c r="D154" s="267"/>
      <c r="E154" s="267"/>
      <c r="F154" s="320" t="s">
        <v>790</v>
      </c>
      <c r="G154" s="267"/>
      <c r="H154" s="319" t="s">
        <v>824</v>
      </c>
      <c r="I154" s="319" t="s">
        <v>786</v>
      </c>
      <c r="J154" s="319">
        <v>50</v>
      </c>
      <c r="K154" s="315"/>
    </row>
    <row r="155" s="1" customFormat="1" ht="15" customHeight="1">
      <c r="B155" s="292"/>
      <c r="C155" s="319" t="s">
        <v>792</v>
      </c>
      <c r="D155" s="267"/>
      <c r="E155" s="267"/>
      <c r="F155" s="320" t="s">
        <v>784</v>
      </c>
      <c r="G155" s="267"/>
      <c r="H155" s="319" t="s">
        <v>824</v>
      </c>
      <c r="I155" s="319" t="s">
        <v>794</v>
      </c>
      <c r="J155" s="319"/>
      <c r="K155" s="315"/>
    </row>
    <row r="156" s="1" customFormat="1" ht="15" customHeight="1">
      <c r="B156" s="292"/>
      <c r="C156" s="319" t="s">
        <v>803</v>
      </c>
      <c r="D156" s="267"/>
      <c r="E156" s="267"/>
      <c r="F156" s="320" t="s">
        <v>790</v>
      </c>
      <c r="G156" s="267"/>
      <c r="H156" s="319" t="s">
        <v>824</v>
      </c>
      <c r="I156" s="319" t="s">
        <v>786</v>
      </c>
      <c r="J156" s="319">
        <v>50</v>
      </c>
      <c r="K156" s="315"/>
    </row>
    <row r="157" s="1" customFormat="1" ht="15" customHeight="1">
      <c r="B157" s="292"/>
      <c r="C157" s="319" t="s">
        <v>811</v>
      </c>
      <c r="D157" s="267"/>
      <c r="E157" s="267"/>
      <c r="F157" s="320" t="s">
        <v>790</v>
      </c>
      <c r="G157" s="267"/>
      <c r="H157" s="319" t="s">
        <v>824</v>
      </c>
      <c r="I157" s="319" t="s">
        <v>786</v>
      </c>
      <c r="J157" s="319">
        <v>50</v>
      </c>
      <c r="K157" s="315"/>
    </row>
    <row r="158" s="1" customFormat="1" ht="15" customHeight="1">
      <c r="B158" s="292"/>
      <c r="C158" s="319" t="s">
        <v>809</v>
      </c>
      <c r="D158" s="267"/>
      <c r="E158" s="267"/>
      <c r="F158" s="320" t="s">
        <v>790</v>
      </c>
      <c r="G158" s="267"/>
      <c r="H158" s="319" t="s">
        <v>824</v>
      </c>
      <c r="I158" s="319" t="s">
        <v>786</v>
      </c>
      <c r="J158" s="319">
        <v>50</v>
      </c>
      <c r="K158" s="315"/>
    </row>
    <row r="159" s="1" customFormat="1" ht="15" customHeight="1">
      <c r="B159" s="292"/>
      <c r="C159" s="319" t="s">
        <v>100</v>
      </c>
      <c r="D159" s="267"/>
      <c r="E159" s="267"/>
      <c r="F159" s="320" t="s">
        <v>784</v>
      </c>
      <c r="G159" s="267"/>
      <c r="H159" s="319" t="s">
        <v>846</v>
      </c>
      <c r="I159" s="319" t="s">
        <v>786</v>
      </c>
      <c r="J159" s="319" t="s">
        <v>847</v>
      </c>
      <c r="K159" s="315"/>
    </row>
    <row r="160" s="1" customFormat="1" ht="15" customHeight="1">
      <c r="B160" s="292"/>
      <c r="C160" s="319" t="s">
        <v>848</v>
      </c>
      <c r="D160" s="267"/>
      <c r="E160" s="267"/>
      <c r="F160" s="320" t="s">
        <v>784</v>
      </c>
      <c r="G160" s="267"/>
      <c r="H160" s="319" t="s">
        <v>849</v>
      </c>
      <c r="I160" s="319" t="s">
        <v>819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850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778</v>
      </c>
      <c r="D166" s="282"/>
      <c r="E166" s="282"/>
      <c r="F166" s="282" t="s">
        <v>779</v>
      </c>
      <c r="G166" s="324"/>
      <c r="H166" s="325" t="s">
        <v>55</v>
      </c>
      <c r="I166" s="325" t="s">
        <v>58</v>
      </c>
      <c r="J166" s="282" t="s">
        <v>780</v>
      </c>
      <c r="K166" s="259"/>
    </row>
    <row r="167" s="1" customFormat="1" ht="17.25" customHeight="1">
      <c r="B167" s="260"/>
      <c r="C167" s="284" t="s">
        <v>781</v>
      </c>
      <c r="D167" s="284"/>
      <c r="E167" s="284"/>
      <c r="F167" s="285" t="s">
        <v>782</v>
      </c>
      <c r="G167" s="326"/>
      <c r="H167" s="327"/>
      <c r="I167" s="327"/>
      <c r="J167" s="284" t="s">
        <v>783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787</v>
      </c>
      <c r="D169" s="267"/>
      <c r="E169" s="267"/>
      <c r="F169" s="290" t="s">
        <v>784</v>
      </c>
      <c r="G169" s="267"/>
      <c r="H169" s="267" t="s">
        <v>824</v>
      </c>
      <c r="I169" s="267" t="s">
        <v>786</v>
      </c>
      <c r="J169" s="267">
        <v>120</v>
      </c>
      <c r="K169" s="315"/>
    </row>
    <row r="170" s="1" customFormat="1" ht="15" customHeight="1">
      <c r="B170" s="292"/>
      <c r="C170" s="267" t="s">
        <v>833</v>
      </c>
      <c r="D170" s="267"/>
      <c r="E170" s="267"/>
      <c r="F170" s="290" t="s">
        <v>784</v>
      </c>
      <c r="G170" s="267"/>
      <c r="H170" s="267" t="s">
        <v>834</v>
      </c>
      <c r="I170" s="267" t="s">
        <v>786</v>
      </c>
      <c r="J170" s="267" t="s">
        <v>835</v>
      </c>
      <c r="K170" s="315"/>
    </row>
    <row r="171" s="1" customFormat="1" ht="15" customHeight="1">
      <c r="B171" s="292"/>
      <c r="C171" s="267" t="s">
        <v>732</v>
      </c>
      <c r="D171" s="267"/>
      <c r="E171" s="267"/>
      <c r="F171" s="290" t="s">
        <v>784</v>
      </c>
      <c r="G171" s="267"/>
      <c r="H171" s="267" t="s">
        <v>851</v>
      </c>
      <c r="I171" s="267" t="s">
        <v>786</v>
      </c>
      <c r="J171" s="267" t="s">
        <v>835</v>
      </c>
      <c r="K171" s="315"/>
    </row>
    <row r="172" s="1" customFormat="1" ht="15" customHeight="1">
      <c r="B172" s="292"/>
      <c r="C172" s="267" t="s">
        <v>789</v>
      </c>
      <c r="D172" s="267"/>
      <c r="E172" s="267"/>
      <c r="F172" s="290" t="s">
        <v>790</v>
      </c>
      <c r="G172" s="267"/>
      <c r="H172" s="267" t="s">
        <v>851</v>
      </c>
      <c r="I172" s="267" t="s">
        <v>786</v>
      </c>
      <c r="J172" s="267">
        <v>50</v>
      </c>
      <c r="K172" s="315"/>
    </row>
    <row r="173" s="1" customFormat="1" ht="15" customHeight="1">
      <c r="B173" s="292"/>
      <c r="C173" s="267" t="s">
        <v>792</v>
      </c>
      <c r="D173" s="267"/>
      <c r="E173" s="267"/>
      <c r="F173" s="290" t="s">
        <v>784</v>
      </c>
      <c r="G173" s="267"/>
      <c r="H173" s="267" t="s">
        <v>851</v>
      </c>
      <c r="I173" s="267" t="s">
        <v>794</v>
      </c>
      <c r="J173" s="267"/>
      <c r="K173" s="315"/>
    </row>
    <row r="174" s="1" customFormat="1" ht="15" customHeight="1">
      <c r="B174" s="292"/>
      <c r="C174" s="267" t="s">
        <v>803</v>
      </c>
      <c r="D174" s="267"/>
      <c r="E174" s="267"/>
      <c r="F174" s="290" t="s">
        <v>790</v>
      </c>
      <c r="G174" s="267"/>
      <c r="H174" s="267" t="s">
        <v>851</v>
      </c>
      <c r="I174" s="267" t="s">
        <v>786</v>
      </c>
      <c r="J174" s="267">
        <v>50</v>
      </c>
      <c r="K174" s="315"/>
    </row>
    <row r="175" s="1" customFormat="1" ht="15" customHeight="1">
      <c r="B175" s="292"/>
      <c r="C175" s="267" t="s">
        <v>811</v>
      </c>
      <c r="D175" s="267"/>
      <c r="E175" s="267"/>
      <c r="F175" s="290" t="s">
        <v>790</v>
      </c>
      <c r="G175" s="267"/>
      <c r="H175" s="267" t="s">
        <v>851</v>
      </c>
      <c r="I175" s="267" t="s">
        <v>786</v>
      </c>
      <c r="J175" s="267">
        <v>50</v>
      </c>
      <c r="K175" s="315"/>
    </row>
    <row r="176" s="1" customFormat="1" ht="15" customHeight="1">
      <c r="B176" s="292"/>
      <c r="C176" s="267" t="s">
        <v>809</v>
      </c>
      <c r="D176" s="267"/>
      <c r="E176" s="267"/>
      <c r="F176" s="290" t="s">
        <v>790</v>
      </c>
      <c r="G176" s="267"/>
      <c r="H176" s="267" t="s">
        <v>851</v>
      </c>
      <c r="I176" s="267" t="s">
        <v>786</v>
      </c>
      <c r="J176" s="267">
        <v>50</v>
      </c>
      <c r="K176" s="315"/>
    </row>
    <row r="177" s="1" customFormat="1" ht="15" customHeight="1">
      <c r="B177" s="292"/>
      <c r="C177" s="267" t="s">
        <v>112</v>
      </c>
      <c r="D177" s="267"/>
      <c r="E177" s="267"/>
      <c r="F177" s="290" t="s">
        <v>784</v>
      </c>
      <c r="G177" s="267"/>
      <c r="H177" s="267" t="s">
        <v>852</v>
      </c>
      <c r="I177" s="267" t="s">
        <v>853</v>
      </c>
      <c r="J177" s="267"/>
      <c r="K177" s="315"/>
    </row>
    <row r="178" s="1" customFormat="1" ht="15" customHeight="1">
      <c r="B178" s="292"/>
      <c r="C178" s="267" t="s">
        <v>58</v>
      </c>
      <c r="D178" s="267"/>
      <c r="E178" s="267"/>
      <c r="F178" s="290" t="s">
        <v>784</v>
      </c>
      <c r="G178" s="267"/>
      <c r="H178" s="267" t="s">
        <v>854</v>
      </c>
      <c r="I178" s="267" t="s">
        <v>855</v>
      </c>
      <c r="J178" s="267">
        <v>1</v>
      </c>
      <c r="K178" s="315"/>
    </row>
    <row r="179" s="1" customFormat="1" ht="15" customHeight="1">
      <c r="B179" s="292"/>
      <c r="C179" s="267" t="s">
        <v>54</v>
      </c>
      <c r="D179" s="267"/>
      <c r="E179" s="267"/>
      <c r="F179" s="290" t="s">
        <v>784</v>
      </c>
      <c r="G179" s="267"/>
      <c r="H179" s="267" t="s">
        <v>856</v>
      </c>
      <c r="I179" s="267" t="s">
        <v>786</v>
      </c>
      <c r="J179" s="267">
        <v>20</v>
      </c>
      <c r="K179" s="315"/>
    </row>
    <row r="180" s="1" customFormat="1" ht="15" customHeight="1">
      <c r="B180" s="292"/>
      <c r="C180" s="267" t="s">
        <v>55</v>
      </c>
      <c r="D180" s="267"/>
      <c r="E180" s="267"/>
      <c r="F180" s="290" t="s">
        <v>784</v>
      </c>
      <c r="G180" s="267"/>
      <c r="H180" s="267" t="s">
        <v>857</v>
      </c>
      <c r="I180" s="267" t="s">
        <v>786</v>
      </c>
      <c r="J180" s="267">
        <v>255</v>
      </c>
      <c r="K180" s="315"/>
    </row>
    <row r="181" s="1" customFormat="1" ht="15" customHeight="1">
      <c r="B181" s="292"/>
      <c r="C181" s="267" t="s">
        <v>113</v>
      </c>
      <c r="D181" s="267"/>
      <c r="E181" s="267"/>
      <c r="F181" s="290" t="s">
        <v>784</v>
      </c>
      <c r="G181" s="267"/>
      <c r="H181" s="267" t="s">
        <v>748</v>
      </c>
      <c r="I181" s="267" t="s">
        <v>786</v>
      </c>
      <c r="J181" s="267">
        <v>10</v>
      </c>
      <c r="K181" s="315"/>
    </row>
    <row r="182" s="1" customFormat="1" ht="15" customHeight="1">
      <c r="B182" s="292"/>
      <c r="C182" s="267" t="s">
        <v>114</v>
      </c>
      <c r="D182" s="267"/>
      <c r="E182" s="267"/>
      <c r="F182" s="290" t="s">
        <v>784</v>
      </c>
      <c r="G182" s="267"/>
      <c r="H182" s="267" t="s">
        <v>858</v>
      </c>
      <c r="I182" s="267" t="s">
        <v>819</v>
      </c>
      <c r="J182" s="267"/>
      <c r="K182" s="315"/>
    </row>
    <row r="183" s="1" customFormat="1" ht="15" customHeight="1">
      <c r="B183" s="292"/>
      <c r="C183" s="267" t="s">
        <v>859</v>
      </c>
      <c r="D183" s="267"/>
      <c r="E183" s="267"/>
      <c r="F183" s="290" t="s">
        <v>784</v>
      </c>
      <c r="G183" s="267"/>
      <c r="H183" s="267" t="s">
        <v>860</v>
      </c>
      <c r="I183" s="267" t="s">
        <v>819</v>
      </c>
      <c r="J183" s="267"/>
      <c r="K183" s="315"/>
    </row>
    <row r="184" s="1" customFormat="1" ht="15" customHeight="1">
      <c r="B184" s="292"/>
      <c r="C184" s="267" t="s">
        <v>848</v>
      </c>
      <c r="D184" s="267"/>
      <c r="E184" s="267"/>
      <c r="F184" s="290" t="s">
        <v>784</v>
      </c>
      <c r="G184" s="267"/>
      <c r="H184" s="267" t="s">
        <v>861</v>
      </c>
      <c r="I184" s="267" t="s">
        <v>819</v>
      </c>
      <c r="J184" s="267"/>
      <c r="K184" s="315"/>
    </row>
    <row r="185" s="1" customFormat="1" ht="15" customHeight="1">
      <c r="B185" s="292"/>
      <c r="C185" s="267" t="s">
        <v>116</v>
      </c>
      <c r="D185" s="267"/>
      <c r="E185" s="267"/>
      <c r="F185" s="290" t="s">
        <v>790</v>
      </c>
      <c r="G185" s="267"/>
      <c r="H185" s="267" t="s">
        <v>862</v>
      </c>
      <c r="I185" s="267" t="s">
        <v>786</v>
      </c>
      <c r="J185" s="267">
        <v>50</v>
      </c>
      <c r="K185" s="315"/>
    </row>
    <row r="186" s="1" customFormat="1" ht="15" customHeight="1">
      <c r="B186" s="292"/>
      <c r="C186" s="267" t="s">
        <v>863</v>
      </c>
      <c r="D186" s="267"/>
      <c r="E186" s="267"/>
      <c r="F186" s="290" t="s">
        <v>790</v>
      </c>
      <c r="G186" s="267"/>
      <c r="H186" s="267" t="s">
        <v>864</v>
      </c>
      <c r="I186" s="267" t="s">
        <v>865</v>
      </c>
      <c r="J186" s="267"/>
      <c r="K186" s="315"/>
    </row>
    <row r="187" s="1" customFormat="1" ht="15" customHeight="1">
      <c r="B187" s="292"/>
      <c r="C187" s="267" t="s">
        <v>866</v>
      </c>
      <c r="D187" s="267"/>
      <c r="E187" s="267"/>
      <c r="F187" s="290" t="s">
        <v>790</v>
      </c>
      <c r="G187" s="267"/>
      <c r="H187" s="267" t="s">
        <v>867</v>
      </c>
      <c r="I187" s="267" t="s">
        <v>865</v>
      </c>
      <c r="J187" s="267"/>
      <c r="K187" s="315"/>
    </row>
    <row r="188" s="1" customFormat="1" ht="15" customHeight="1">
      <c r="B188" s="292"/>
      <c r="C188" s="267" t="s">
        <v>868</v>
      </c>
      <c r="D188" s="267"/>
      <c r="E188" s="267"/>
      <c r="F188" s="290" t="s">
        <v>790</v>
      </c>
      <c r="G188" s="267"/>
      <c r="H188" s="267" t="s">
        <v>869</v>
      </c>
      <c r="I188" s="267" t="s">
        <v>865</v>
      </c>
      <c r="J188" s="267"/>
      <c r="K188" s="315"/>
    </row>
    <row r="189" s="1" customFormat="1" ht="15" customHeight="1">
      <c r="B189" s="292"/>
      <c r="C189" s="328" t="s">
        <v>870</v>
      </c>
      <c r="D189" s="267"/>
      <c r="E189" s="267"/>
      <c r="F189" s="290" t="s">
        <v>790</v>
      </c>
      <c r="G189" s="267"/>
      <c r="H189" s="267" t="s">
        <v>871</v>
      </c>
      <c r="I189" s="267" t="s">
        <v>872</v>
      </c>
      <c r="J189" s="329" t="s">
        <v>873</v>
      </c>
      <c r="K189" s="315"/>
    </row>
    <row r="190" s="15" customFormat="1" ht="15" customHeight="1">
      <c r="B190" s="330"/>
      <c r="C190" s="331" t="s">
        <v>874</v>
      </c>
      <c r="D190" s="332"/>
      <c r="E190" s="332"/>
      <c r="F190" s="333" t="s">
        <v>790</v>
      </c>
      <c r="G190" s="332"/>
      <c r="H190" s="332" t="s">
        <v>875</v>
      </c>
      <c r="I190" s="332" t="s">
        <v>872</v>
      </c>
      <c r="J190" s="334" t="s">
        <v>873</v>
      </c>
      <c r="K190" s="335"/>
    </row>
    <row r="191" s="1" customFormat="1" ht="15" customHeight="1">
      <c r="B191" s="292"/>
      <c r="C191" s="328" t="s">
        <v>43</v>
      </c>
      <c r="D191" s="267"/>
      <c r="E191" s="267"/>
      <c r="F191" s="290" t="s">
        <v>784</v>
      </c>
      <c r="G191" s="267"/>
      <c r="H191" s="264" t="s">
        <v>876</v>
      </c>
      <c r="I191" s="267" t="s">
        <v>877</v>
      </c>
      <c r="J191" s="267"/>
      <c r="K191" s="315"/>
    </row>
    <row r="192" s="1" customFormat="1" ht="15" customHeight="1">
      <c r="B192" s="292"/>
      <c r="C192" s="328" t="s">
        <v>878</v>
      </c>
      <c r="D192" s="267"/>
      <c r="E192" s="267"/>
      <c r="F192" s="290" t="s">
        <v>784</v>
      </c>
      <c r="G192" s="267"/>
      <c r="H192" s="267" t="s">
        <v>879</v>
      </c>
      <c r="I192" s="267" t="s">
        <v>819</v>
      </c>
      <c r="J192" s="267"/>
      <c r="K192" s="315"/>
    </row>
    <row r="193" s="1" customFormat="1" ht="15" customHeight="1">
      <c r="B193" s="292"/>
      <c r="C193" s="328" t="s">
        <v>880</v>
      </c>
      <c r="D193" s="267"/>
      <c r="E193" s="267"/>
      <c r="F193" s="290" t="s">
        <v>784</v>
      </c>
      <c r="G193" s="267"/>
      <c r="H193" s="267" t="s">
        <v>881</v>
      </c>
      <c r="I193" s="267" t="s">
        <v>819</v>
      </c>
      <c r="J193" s="267"/>
      <c r="K193" s="315"/>
    </row>
    <row r="194" s="1" customFormat="1" ht="15" customHeight="1">
      <c r="B194" s="292"/>
      <c r="C194" s="328" t="s">
        <v>882</v>
      </c>
      <c r="D194" s="267"/>
      <c r="E194" s="267"/>
      <c r="F194" s="290" t="s">
        <v>790</v>
      </c>
      <c r="G194" s="267"/>
      <c r="H194" s="267" t="s">
        <v>883</v>
      </c>
      <c r="I194" s="267" t="s">
        <v>819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884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885</v>
      </c>
      <c r="D201" s="337"/>
      <c r="E201" s="337"/>
      <c r="F201" s="337" t="s">
        <v>886</v>
      </c>
      <c r="G201" s="338"/>
      <c r="H201" s="337" t="s">
        <v>887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877</v>
      </c>
      <c r="D203" s="267"/>
      <c r="E203" s="267"/>
      <c r="F203" s="290" t="s">
        <v>44</v>
      </c>
      <c r="G203" s="267"/>
      <c r="H203" s="267" t="s">
        <v>888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45</v>
      </c>
      <c r="G204" s="267"/>
      <c r="H204" s="267" t="s">
        <v>889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48</v>
      </c>
      <c r="G205" s="267"/>
      <c r="H205" s="267" t="s">
        <v>890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46</v>
      </c>
      <c r="G206" s="267"/>
      <c r="H206" s="267" t="s">
        <v>891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47</v>
      </c>
      <c r="G207" s="267"/>
      <c r="H207" s="267" t="s">
        <v>892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831</v>
      </c>
      <c r="D209" s="267"/>
      <c r="E209" s="267"/>
      <c r="F209" s="290" t="s">
        <v>80</v>
      </c>
      <c r="G209" s="267"/>
      <c r="H209" s="267" t="s">
        <v>893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727</v>
      </c>
      <c r="G210" s="267"/>
      <c r="H210" s="267" t="s">
        <v>728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725</v>
      </c>
      <c r="G211" s="267"/>
      <c r="H211" s="267" t="s">
        <v>894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94</v>
      </c>
      <c r="G212" s="328"/>
      <c r="H212" s="319" t="s">
        <v>729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730</v>
      </c>
      <c r="G213" s="328"/>
      <c r="H213" s="319" t="s">
        <v>895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855</v>
      </c>
      <c r="D215" s="267"/>
      <c r="E215" s="267"/>
      <c r="F215" s="290">
        <v>1</v>
      </c>
      <c r="G215" s="328"/>
      <c r="H215" s="319" t="s">
        <v>896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897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898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899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2026-01-19T09:31:14Z</dcterms:created>
  <dcterms:modified xsi:type="dcterms:W3CDTF">2026-01-19T09:31:19Z</dcterms:modified>
</cp:coreProperties>
</file>